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34E6317-B13F-4D04-B35E-649698E452F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Аркуш1" sheetId="1" r:id="rId1"/>
  </sheets>
  <calcPr calcId="191029"/>
</workbook>
</file>

<file path=xl/calcChain.xml><?xml version="1.0" encoding="utf-8"?>
<calcChain xmlns="http://schemas.openxmlformats.org/spreadsheetml/2006/main">
  <c r="C201" i="1" l="1"/>
  <c r="C180" i="1"/>
  <c r="C116" i="1"/>
  <c r="C118" i="1" l="1"/>
  <c r="C171" i="1" l="1"/>
  <c r="C124" i="1" l="1"/>
  <c r="C24" i="1"/>
  <c r="C29" i="1"/>
  <c r="C5" i="1" l="1"/>
  <c r="B5" i="1"/>
  <c r="C35" i="1"/>
  <c r="C106" i="1"/>
  <c r="C159" i="1" l="1"/>
  <c r="C165" i="1" l="1"/>
  <c r="C11" i="1"/>
  <c r="B11" i="1"/>
  <c r="C17" i="1" l="1"/>
  <c r="B17" i="1"/>
  <c r="C200" i="1" l="1"/>
  <c r="C196" i="1"/>
  <c r="C110" i="1" l="1"/>
  <c r="C32" i="1" s="1"/>
  <c r="C168" i="1" l="1"/>
  <c r="C121" i="1" s="1"/>
  <c r="C20" i="1"/>
  <c r="C184" i="1" l="1"/>
  <c r="C177" i="1" s="1"/>
  <c r="C198" i="1" s="1"/>
  <c r="C199" i="1" s="1"/>
</calcChain>
</file>

<file path=xl/sharedStrings.xml><?xml version="1.0" encoding="utf-8"?>
<sst xmlns="http://schemas.openxmlformats.org/spreadsheetml/2006/main" count="216" uniqueCount="212">
  <si>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</si>
  <si>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</si>
  <si>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</si>
  <si>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</si>
  <si>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</si>
  <si>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</si>
  <si>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</si>
  <si>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</si>
  <si>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</si>
  <si>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</si>
  <si>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</si>
  <si>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</si>
  <si>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</si>
  <si>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</si>
  <si>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</si>
  <si>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</si>
  <si>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</si>
  <si>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</si>
  <si>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</si>
  <si>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</si>
  <si>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</si>
  <si>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</si>
  <si>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</si>
  <si>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</si>
  <si>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</si>
  <si>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</si>
  <si>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</si>
  <si>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</si>
  <si>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</si>
  <si>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</si>
  <si>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</si>
  <si>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</si>
  <si>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</si>
  <si>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</si>
  <si>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</si>
  <si>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</si>
  <si>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</si>
  <si>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</si>
  <si>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</si>
  <si>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</si>
  <si>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</si>
  <si>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</si>
  <si>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</si>
  <si>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</si>
  <si>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</si>
  <si>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</si>
  <si>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Электроэнергия</t>
  </si>
  <si>
    <t>2.14. Услуги сторонних организаций</t>
  </si>
  <si>
    <t>Услуги банка</t>
  </si>
  <si>
    <t>Услуги РРКЦ</t>
  </si>
  <si>
    <t>Страховые взносы</t>
  </si>
  <si>
    <t xml:space="preserve">            Юридические услуги</t>
  </si>
  <si>
    <t xml:space="preserve">            Аренда помещений</t>
  </si>
  <si>
    <t>Директор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</si>
  <si>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</si>
  <si>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</si>
  <si>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</si>
  <si>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</si>
  <si>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</si>
  <si>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</si>
  <si>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 xml:space="preserve">            "Система ГАРАНТ"</t>
  </si>
  <si>
    <t>Полив зеленых насаждений</t>
  </si>
  <si>
    <t>Утилицация природных отходов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</si>
  <si>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</si>
  <si>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</si>
  <si>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</si>
  <si>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</si>
  <si>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</si>
  <si>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</si>
  <si>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Обслуживание домофонов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</si>
  <si>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</si>
  <si>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</si>
  <si>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</si>
  <si>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</si>
  <si>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>2.1. Госпошлина, пеня</t>
  </si>
  <si>
    <t>2.8. Техническое обслуживание ОДПУТЭ</t>
  </si>
  <si>
    <t xml:space="preserve">1.2. Электроэнергия ОДН </t>
  </si>
  <si>
    <t xml:space="preserve">Ремонт </t>
  </si>
  <si>
    <t>Пеня</t>
  </si>
  <si>
    <t>Остаток денежных средств на 01.01.2023 года</t>
  </si>
  <si>
    <t>Остаток денежных средств по доп. работам на 01.01.2023</t>
  </si>
  <si>
    <t>Техническое обслуживание ОДПУТЭ</t>
  </si>
  <si>
    <t>Годовая отчетность о расходовании полученных денежных средств по многоквартирному дому № 84 по улице Преображенская за  2023 год</t>
  </si>
  <si>
    <t>Задолженность квартиросъемщиков на 01.01.2023 года</t>
  </si>
  <si>
    <t>Ремонт кровли</t>
  </si>
  <si>
    <t>Ремонт межпанельного шва</t>
  </si>
  <si>
    <t>Преобразователь частоты лифта</t>
  </si>
  <si>
    <t>Кран шаровой  Ду 20
Основной склад
Поступление (акт, накладная, УПД) УЭР00000068 от 06.02.2023 12:00:01</t>
  </si>
  <si>
    <t>Кран шаровой  Ду 15
Основной склад
Поступление (акт, накладная, УПД) УЭР00000068 от 06.02.2023 12:00:01</t>
  </si>
  <si>
    <t>Муфта 20
Основной склад
Поступление (акт, накладная, УПД) УЭР00000068 от 06.02.2023 12:00:01</t>
  </si>
  <si>
    <t>Отвод стальной 26,9*3,2
Основной склад
Поступление (акт, накладная, УПД) УЭР00000068 от 06.02.2023 12:00:01</t>
  </si>
  <si>
    <t>Резьба ф 20
Основной склад
Поступление (акт, накладная, УПД) УЭР00000068 от 06.02.2023 12:00:01</t>
  </si>
  <si>
    <t>Резьба ф15
Основной склад
Поступление (акт, накладная, УПД) УЭР00000068 от 06.02.2023 12:00:01</t>
  </si>
  <si>
    <t>Сгон  20
Основной склад
Поступление (акт, накладная, УПД) УЭР00000068 от 06.02.2023 12:00:01</t>
  </si>
  <si>
    <t>Сгон  15
Основной склад
Поступление (акт, накладная, УПД) УЭР00000068 от 06.02.2023 12:00:01</t>
  </si>
  <si>
    <t>Сгон  25
Основной склад
Поступление (акт, накладная, УПД) УЭР00000068 от 06.02.2023 12:00:01</t>
  </si>
  <si>
    <t>Контрагайка 20
Основной склад
Поступление (акт, накладная, УПД) УЭР00000068 от 06.02.2023 12:00:01</t>
  </si>
  <si>
    <t>Труба ст. ВГП  Ду20
Основной склад
Поступление (акт, накладная, УПД) УЭР00000070 от 07.02.2023 14:41:09</t>
  </si>
  <si>
    <t>Труба ст. ВГП  Ду25
Основной склад
Поступление (акт, накладная, УПД) УЭР00000070 от 07.02.2023 14:41:09</t>
  </si>
  <si>
    <t>Карбид кальция
Основной склад
Поступление (акт, накладная, УПД) УЭР00000069 от 06.02.2023 12:00:02</t>
  </si>
  <si>
    <t>Батарейка
Основной склад
Авансовый отчет 0УБП-000011 от 20.04.2023 16:27:00</t>
  </si>
  <si>
    <t>фильтр ЭМС ФКРС
Основной склад
Поступление (акт, накладная, УПД) 0УБП-000327 от 21.04.2023 10:22:29</t>
  </si>
  <si>
    <t>Лента самоклеющаяся силиконовая
Основной склад
Поступление (акт, накладная, УПД) 0УБП-000363 от 30.05.2023 10:45:25</t>
  </si>
  <si>
    <t>Карбид кальция
Основной склад
Поступление (акт, накладная, УПД) 0УБП-000417 от 09.06.2023 11:50:01</t>
  </si>
  <si>
    <t>Кислород (газообразный)
Основной склад
Поступление (акт, накладная, УПД) 0УБП-000418 от 21.06.2023 12:00:00</t>
  </si>
  <si>
    <t>Труба 110*1м
Основной склад
Поступление (акт, накладная, УПД) 0УБП-000491 от 11.07.2023 17:30:09</t>
  </si>
  <si>
    <t>Труба канал. 110  2 м
Основной склад
Поступление (акт, накладная, УПД) 0УБП-000491 от 11.07.2023 17:30:09</t>
  </si>
  <si>
    <t>Крепление трубы 4 к стене с резинкой " РF"
Основной склад
Поступление (акт, накладная, УПД) 0УБП-000491 от 11.07.2023 17:30:09</t>
  </si>
  <si>
    <t>компенсатор канализационный 110
Основной склад
Поступление (акт, накладная, УПД) 0УБП-000491 от 11.07.2023 17:30:09</t>
  </si>
  <si>
    <t>Тройник канал 110/50
Основной склад
Поступление (акт, накладная, УПД) 0УБП-000491 от 11.07.2023 17:30:09</t>
  </si>
  <si>
    <t>Труба ЭСВ 76*3 мм
Основной склад
Поступление (акт, накладная, УПД) 0УБП-000596 от 22.08.2023 15:29:01</t>
  </si>
  <si>
    <t>Труба ЭСВ 57*3 мм
Основной склад
Поступление (акт, накладная, УПД) 0УБП-000596 от 22.08.2023 15:29:01</t>
  </si>
  <si>
    <t>труба ЭСВ 32*2,8 мм
Основной склад
Поступление (акт, накладная, УПД) 0УБП-000596 от 22.08.2023 15:29:01</t>
  </si>
  <si>
    <t>труба ЭСВ 40*3,5 мм
Основной склад
Поступление (акт, накладная, УПД) 0УБП-000596 от 22.08.2023 15:29:01</t>
  </si>
  <si>
    <t>Кран шаровой  Ду 50
Основной склад
Поступление (акт, накладная, УПД) 0УБП-000597 от 21.08.2023 16:29:06</t>
  </si>
  <si>
    <t>Сгон  50
Основной склад
Поступление (акт, накладная, УПД) 0УБП-000597 от 21.08.2023 16:29:06</t>
  </si>
  <si>
    <t>муфта ст ду 50
Основной склад
Поступление (акт, накладная, УПД) 0УБП-000597 от 21.08.2023 16:29:06</t>
  </si>
  <si>
    <t>Контрагайка 50
Основной склад
Поступление (акт, накладная, УПД) 0УБП-000597 от 21.08.2023 16:29:06</t>
  </si>
  <si>
    <t>Резьба ф 50
Основной склад
Поступление (акт, накладная, УПД) 0УБП-000597 от 21.08.2023 16:29:06</t>
  </si>
  <si>
    <t>Резьба ф 40
Основной склад
Поступление (акт, накладная, УПД) 0УБП-000597 от 21.08.2023 16:29:06</t>
  </si>
  <si>
    <t>Кран шаровой  Ду 40
Основной склад
Поступление (акт, накладная, УПД) 0УБП-000597 от 21.08.2023 16:29:06</t>
  </si>
  <si>
    <t>Кран шаровой  Ду 80
Основной склад
Поступление (акт, накладная, УПД) 0УБП-000597 от 21.08.2023 16:29:06</t>
  </si>
  <si>
    <t>Резьба ф15
Основной склад
Поступление (акт, накладная, УПД) 0УБП-000597 от 21.08.2023 16:29:06</t>
  </si>
  <si>
    <t>Кран шаровой  Ду 15
Основной склад
Поступление (акт, накладная, УПД) 0УБП-000597 от 21.08.2023 16:29:06</t>
  </si>
  <si>
    <t>отвод пп 45гр
Основной склад
Поступление (акт, накладная, УПД) 0УБП-000597 от 21.08.2023 16:29:06</t>
  </si>
  <si>
    <t>Отвод ст 38*2 
Основной склад
Поступление (акт, накладная, УПД) 0УБП-000597 от 21.08.2023 16:29:06</t>
  </si>
  <si>
    <t>Клапан обратный ДУ 50 чугунный
Основной склад
Поступление (акт, накладная, УПД) 0УБП-000584 от 28.08.2023 14:22:17</t>
  </si>
  <si>
    <t>кран шар 1/2 г ш ручка
Основной склад
Поступление (акт, накладная, УПД) 0УБП-000584 от 28.08.2023 14:22:17</t>
  </si>
  <si>
    <t>Кран  шаровой американка 1/2 VALTEC
Основной склад
Поступление (акт, накладная, УПД) 0УБП-000584 от 28.08.2023 14:22:17</t>
  </si>
  <si>
    <t>кран шар американка 1 1/4
Основной склад
Поступление (акт, накладная, УПД) 0УБП-000584 от 28.08.2023 14:22:17</t>
  </si>
  <si>
    <t>Тройник лат. ник.
Основной склад
Поступление (акт, накладная, УПД) 0УБП-000584 от 28.08.2023 14:22:17</t>
  </si>
  <si>
    <t>Тройник канал 110/50
Основной склад
Поступление (акт, накладная, УПД) 0УБП-000584 от 28.08.2023 14:22:17</t>
  </si>
  <si>
    <t>Резьба ф 32
Основной склад
Поступление (акт, накладная, УПД) 0УБП-000584 от 28.08.2023 14:22:17</t>
  </si>
  <si>
    <t>Энергофлекс супер 110/9 (30м)
Основной склад
Поступление (акт, накладная, УПД) 0УБП-000584 от 28.08.2023 14:22:17</t>
  </si>
  <si>
    <t>компенсатор канализационный 110
Основной склад
Поступление (акт, накладная, УПД) 0УБП-000584 от 28.08.2023 14:22:17</t>
  </si>
  <si>
    <t>Труба канал. 110  2 м
Основной склад
Поступление (акт, накладная, УПД) 0УБП-000584 от 28.08.2023 14:22:17</t>
  </si>
  <si>
    <t>Труба канал. 50 х0,5 м
Основной склад
Поступление (акт, накладная, УПД) 0УБП-000584 от 28.08.2023 14:22:17</t>
  </si>
  <si>
    <t>Колено канал 50*45
Основной склад
Поступление (акт, накладная, УПД) 0УБП-000584 от 28.08.2023 14:22:17</t>
  </si>
  <si>
    <t>Колено канал 50*87,5
Основной склад
Поступление (акт, накладная, УПД) 0УБП-000584 от 28.08.2023 14:22:17</t>
  </si>
  <si>
    <t>Крепление  к стене 1/2 с резинкой
Основной склад
Поступление (акт, накладная, УПД) 0УБП-000584 от 28.08.2023 14:22:17</t>
  </si>
  <si>
    <t>Крепление трубы 4 к стене с резинкой " РF"
Основной склад
Поступление (акт, накладная, УПД) 0УБП-000584 от 28.08.2023 14:22:17</t>
  </si>
  <si>
    <t>Карбид кальция
Основной склад
Поступление (акт, накладная, УПД) 0УБП-000585 от 05.09.2023 16:47:32</t>
  </si>
  <si>
    <t>Выполнение дренажных приямков в подвале</t>
  </si>
  <si>
    <t>бокс ЩРН
Основной склад
Поступление (акт, накладная, УПД) 0УБП-000791 от 02.11.2023 10:45:26</t>
  </si>
  <si>
    <t>Гофра
Основной склад
Поступление (акт, накладная, УПД) 0УБП-000791 от 02.11.2023 10:45:26</t>
  </si>
  <si>
    <t>Изолента пвх черная
Основной склад
Поступление (акт, накладная, УПД) 0УБП-000791 от 02.11.2023 10:45:26</t>
  </si>
  <si>
    <t>ПВС 3*1,5 провод
Основной склад
Поступление (акт, накладная, УПД) 0УБП-000791 от 02.11.2023 10:45:26</t>
  </si>
  <si>
    <t>розетка на DIN рейку
Основной склад
Поступление (акт, накладная, УПД) 0УБП-000791 от 02.11.2023 10:45:26</t>
  </si>
  <si>
    <t>Хомут
Основной склад
Поступление (акт, накладная, УПД) 0УБП-000791 от 02.11.2023 10:45:26</t>
  </si>
  <si>
    <t>АВДТ-32
Основной склад
Поступление (акт, накладная, УПД) 0УБП-000791 от 02.11.2023 10:45:26</t>
  </si>
  <si>
    <t>DIN рейка
Основной склад
Поступление (акт, накладная, УПД) 0УБП-000791 от 02.11.2023 10:45:26</t>
  </si>
  <si>
    <t>Светильник "Интеллект-ЖКХ"
Основной склад
Поступление (акт, накладная, УПД) 0УБП-000868 от 14.11.2023 16:00:20</t>
  </si>
  <si>
    <t>Лампа LED 11Вт
Основной склад
Поступление (акт, накладная, УПД) 0УБП-000333 от 03.05.2023 17:52:57</t>
  </si>
  <si>
    <t>Лампа LED 11Вт
Основной склад
Поступление (акт, накладная, УПД) 0УБП-000880 от 21.12.2023 15:19:07</t>
  </si>
  <si>
    <t>Сварочные работы</t>
  </si>
  <si>
    <t>Коврик влаговпитывающий
Основной склад
Поступление (акт, накладная, УПД) УЭР00000046 от 02.02.2023 11:45:41</t>
  </si>
  <si>
    <t>Перчатки резиновые Латекс
Основной склад
Поступление (акт, накладная, УПД) УЭР00000101 от 16.02.2023 13:50:21</t>
  </si>
  <si>
    <t>Перчатки трикотажные хб с ПВХ
Основной склад
Поступление (акт, накладная, УПД) УЭР00000101 от 16.02.2023 13:50:21</t>
  </si>
  <si>
    <t>мешки для мусора 120
Основной склад
Поступление (акт, накладная, УПД) УЭР00000101 от 16.02.2023 13:50:21</t>
  </si>
  <si>
    <t>Полотно ХП
Основной склад
Поступление (акт, накладная, УПД) УЭР00000101 от 16.02.2023 13:50:21</t>
  </si>
  <si>
    <t>Аэрозоль от насекомых
Основной склад
Авансовый отчет 0УБП-000011 от 20.04.2023 16:27:00</t>
  </si>
  <si>
    <t>кувалда 1500г 
Основной склад
Поступление (акт, накладная, УПД) 0УБП-000366 от 24.05.2023 15:44:59</t>
  </si>
  <si>
    <t>Колесная опора поворотная с тормозом
Основной склад
Поступление (акт, накладная, УПД) 0УБП-000366 от 24.05.2023 15:44:59</t>
  </si>
  <si>
    <t>Замок навесной
Основной склад
Поступление (акт, накладная, УПД) 0УБП-000409 от 16.06.2023 13:59:32</t>
  </si>
  <si>
    <t>Ключ  английский
Основной склад
Поступление (акт, накладная, УПД) 0УБП-000409 от 16.06.2023 13:59:32</t>
  </si>
  <si>
    <t>Ключ  лазерный
Основной склад
Поступление (акт, накладная, УПД) 0УБП-000409 от 16.06.2023 13:59:32</t>
  </si>
  <si>
    <t>Белизна 5 л.
Основной склад
Поступление (акт, накладная, УПД) 0УБП-000420 от 16.06.2023 16:00:08</t>
  </si>
  <si>
    <t>Жидкость для стекол Золушка 750 г
Основной склад
Поступление (акт, накладная, УПД) 0УБП-000420 от 16.06.2023 16:00:08</t>
  </si>
  <si>
    <t>мешки для мусора 120
Основной склад
Поступление (акт, накладная, УПД) 0УБП-000424 от 20.06.2023 9:55:17</t>
  </si>
  <si>
    <t>мешки для мусора 240 л
Основной склад
Поступление (акт, накладная, УПД) 0УБП-000420 от 16.06.2023 16:00:08</t>
  </si>
  <si>
    <t>моющее средство локус
Основной склад
Поступление (акт, накладная, УПД) 0УБП-000297 от 17.04.2023 17:24:49</t>
  </si>
  <si>
    <t>Перчатки резиновые Латекс
Основной склад
Поступление (акт, накладная, УПД) 0УБП-000297 от 17.04.2023 17:24:49</t>
  </si>
  <si>
    <t>Перчатки с ПВХ напылением
Основной склад
Поступление (акт, накладная, УПД) 0УБП-000297 от 17.04.2023 17:24:49</t>
  </si>
  <si>
    <t>Перчатки трикотажные хб с ПВХ
Основной склад
Поступление (акт, накладная, УПД) 0УБП-000420 от 16.06.2023 16:00:08</t>
  </si>
  <si>
    <t>Перчатки хоз. резиновые
Основной склад
Поступление (акт, накладная, УПД) 0УБП-000426 от 21.06.2023 18:00:13</t>
  </si>
  <si>
    <t>Салфетки микрофибра 35*40
Основной склад
Поступление (акт, накладная, УПД) 0УБП-000420 от 16.06.2023 16:00:08</t>
  </si>
  <si>
    <t>Салфетки микрофибра 50*60
Основной склад
Поступление (акт, накладная, УПД) 0УБП-000297 от 17.04.2023 17:24:49</t>
  </si>
  <si>
    <t>чистящее средство Чистин
Основной склад
Поступление (акт, накладная, УПД) 0УБП-000297 от 17.04.2023 17:24:49</t>
  </si>
  <si>
    <t>чистящее средство Экспресс
Основной склад
Поступление (акт, накладная, УПД) 0УБП-000297 от 17.04.2023 17:24:49</t>
  </si>
  <si>
    <t>мешки для мусора 60л
Основной склад
Поступление (акт, накладная, УПД) 0УБП-000601 от 29.08.2023 17:25:04</t>
  </si>
  <si>
    <t>Полотно ХП
Основной склад
Поступление (акт, накладная, УПД) 0УБП-000601 от 29.08.2023 17:25:04</t>
  </si>
  <si>
    <t>Салфетка д/пола
Основной склад
Поступление (акт, накладная, УПД) 0УБП-000649 от 20.09.2023 15:10:54</t>
  </si>
  <si>
    <t>Салфетки микрофибра
Основной склад
Поступление (акт, накладная, УПД) 0УБП-000601 от 29.08.2023 17:25:04</t>
  </si>
  <si>
    <t>Жавель Син. таблетки
Основной склад
Поступление (акт, накладная, УПД) 0УБП-000884 от 26.12.2023 16:14:12</t>
  </si>
  <si>
    <t>моющее средство локус
Основной склад
Поступление (акт, накладная, УПД) 0УБП-000884 от 26.12.2023 16:14:12</t>
  </si>
  <si>
    <t>Перчатки резиновые Латекс
Основной склад
Поступление (акт, накладная, УПД) 0УБП-000884 от 26.12.2023 16:14:12</t>
  </si>
  <si>
    <t>Салфетка д/пола
Основной склад
Поступление (акт, накладная, УПД) 0УБП-000881 от 20.12.2023 14:20:20</t>
  </si>
  <si>
    <t>чистящее средство Белизна
Основной склад
Поступление (акт, накладная, УПД) 0УБП-000884 от 26.12.2023 16:14:12</t>
  </si>
  <si>
    <t>аншлаг
Основной склад
Поступление (акт, накладная, УПД) 0УБП-000930 от 29.12.2023 17:11:40</t>
  </si>
  <si>
    <t>Галит
Основной склад
Поступление (акт, накладная, УПД) 0УБП-000848 от 14.11.2023 16:00:19</t>
  </si>
  <si>
    <t>Мойка ствола мусоропровода</t>
  </si>
  <si>
    <t>Вывоз снега</t>
  </si>
  <si>
    <t>Остаток денежных средств по доп. работам на 01.01.2024</t>
  </si>
  <si>
    <t>Спецодежда и инвентарь</t>
  </si>
  <si>
    <t>Заработная плата АУП</t>
  </si>
  <si>
    <t>Прочие расходы</t>
  </si>
  <si>
    <t>Сопровождение интернет ресурса</t>
  </si>
  <si>
    <t>Услуги связи и интернет</t>
  </si>
  <si>
    <t>ГСМ</t>
  </si>
  <si>
    <t>Почтовые расходы</t>
  </si>
  <si>
    <t>Информационные услуги поддержка 1с</t>
  </si>
  <si>
    <t>Канцелярские расходы</t>
  </si>
  <si>
    <t>Настройка программного обеспечения</t>
  </si>
  <si>
    <t>Сдача электронной отчетности</t>
  </si>
  <si>
    <t>Ремонт и обслуживание оргтех</t>
  </si>
  <si>
    <t>Юридические услуги</t>
  </si>
  <si>
    <t>Аренда помещений</t>
  </si>
  <si>
    <t>Обучение сотрудников</t>
  </si>
  <si>
    <t>Расходы на содержание  офиса</t>
  </si>
  <si>
    <t>Хоз. расходы</t>
  </si>
  <si>
    <t>Скутарь Л.С.</t>
  </si>
  <si>
    <t>Расходы административно-хоз.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</si>
</sst>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right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164" fontId="1" fillId="0" borderId="0" xfId="0" applyNumberFormat="1" applyFont="1" applyAlignment="1">
      <alignment horizontal="right" vertical="center"/>
    </xf>
    <xf numFmtId="4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"/>
  <sheetViews>
    <sheetView tabSelected="1" topLeftCell="A187" workbookViewId="0">
      <selection activeCell="E6" sqref="E6"/>
    </sheetView>
  </sheetViews>
  <sheetFormatPr defaultColWidth="9.140625" defaultRowHeight="15" x14ac:dyDescent="0.25"/>
  <cols>
    <col min="1" max="1" width="56.42578125" style="7" customWidth="1"/>
    <col min="2" max="2" width="19.85546875" style="7" customWidth="1"/>
    <col min="3" max="3" width="18.42578125" style="7" bestFit="1" customWidth="1"/>
    <col min="4" max="5" width="9.140625" style="7"/>
    <col min="6" max="6" width="12.5703125" style="7" customWidth="1"/>
    <col min="7" max="16384" width="9.140625" style="7"/>
  </cols>
  <sheetData>
    <row r="1" spans="1:12" ht="30" customHeight="1" x14ac:dyDescent="0.25">
      <c r="A1" s="41" t="s">
        <v>82</v>
      </c>
      <c r="B1" s="41"/>
      <c r="C1" s="41"/>
    </row>
    <row r="2" spans="1:12" ht="28.5" x14ac:dyDescent="0.25">
      <c r="A2" s="49" t="s">
        <v>83</v>
      </c>
      <c r="B2" s="8">
        <v>-827393.97</v>
      </c>
      <c r="C2" s="23"/>
    </row>
    <row r="3" spans="1:12" ht="29.25" x14ac:dyDescent="0.25">
      <c r="A3" s="23" t="s">
        <v>80</v>
      </c>
      <c r="B3" s="8">
        <v>585454.86</v>
      </c>
      <c r="C3" s="23"/>
    </row>
    <row r="4" spans="1:12" x14ac:dyDescent="0.25">
      <c r="A4" s="9" t="s">
        <v>7</v>
      </c>
      <c r="B4" s="9" t="s">
        <v>39</v>
      </c>
      <c r="C4" s="9" t="s">
        <v>40</v>
      </c>
      <c r="D4" s="10"/>
      <c r="E4" s="10"/>
      <c r="F4" s="10"/>
      <c r="G4" s="10"/>
      <c r="H4" s="10"/>
    </row>
    <row r="5" spans="1:12" x14ac:dyDescent="0.25">
      <c r="A5" s="11" t="s">
        <v>0</v>
      </c>
      <c r="B5" s="11">
        <f>B6+B7+B8+B10</f>
        <v>1767897.74</v>
      </c>
      <c r="C5" s="11">
        <f>C6+C7+C8+C10</f>
        <v>1569757.3699999999</v>
      </c>
      <c r="D5" s="10"/>
      <c r="E5" s="10"/>
      <c r="F5" s="10"/>
      <c r="G5" s="10"/>
      <c r="H5" s="10"/>
    </row>
    <row r="6" spans="1:12" x14ac:dyDescent="0.25">
      <c r="A6" s="12" t="s">
        <v>1</v>
      </c>
      <c r="B6" s="12">
        <v>1347233.16</v>
      </c>
      <c r="C6" s="12">
        <v>1189625.22</v>
      </c>
    </row>
    <row r="7" spans="1:12" x14ac:dyDescent="0.25">
      <c r="A7" s="12" t="s">
        <v>76</v>
      </c>
      <c r="B7" s="12">
        <v>93663.52</v>
      </c>
      <c r="C7" s="12">
        <v>86362.9</v>
      </c>
    </row>
    <row r="8" spans="1:12" x14ac:dyDescent="0.25">
      <c r="A8" s="11" t="s">
        <v>65</v>
      </c>
      <c r="B8" s="12">
        <v>327001.06</v>
      </c>
      <c r="C8" s="12">
        <v>293769.25</v>
      </c>
    </row>
    <row r="9" spans="1:12" x14ac:dyDescent="0.25">
      <c r="A9" s="11" t="s">
        <v>38</v>
      </c>
      <c r="B9" s="5">
        <v>0</v>
      </c>
      <c r="C9" s="12">
        <v>0</v>
      </c>
    </row>
    <row r="10" spans="1:12" x14ac:dyDescent="0.25">
      <c r="A10" s="11" t="s">
        <v>57</v>
      </c>
      <c r="B10" s="12">
        <v>0</v>
      </c>
      <c r="C10" s="12">
        <v>0</v>
      </c>
    </row>
    <row r="11" spans="1:12" x14ac:dyDescent="0.25">
      <c r="A11" s="11" t="s">
        <v>2</v>
      </c>
      <c r="B11" s="12">
        <f>B12+B13+B14+B15+B16</f>
        <v>29941.21</v>
      </c>
      <c r="C11" s="12">
        <f>C12+C13+C14+C15+C16</f>
        <v>29941.21</v>
      </c>
    </row>
    <row r="12" spans="1:12" x14ac:dyDescent="0.25">
      <c r="A12" s="11" t="s">
        <v>74</v>
      </c>
      <c r="B12" s="12">
        <v>0</v>
      </c>
      <c r="C12" s="12">
        <v>0</v>
      </c>
      <c r="L12" s="48"/>
    </row>
    <row r="13" spans="1:12" x14ac:dyDescent="0.25">
      <c r="A13" s="11" t="s">
        <v>3</v>
      </c>
      <c r="B13" s="12">
        <v>29941.21</v>
      </c>
      <c r="C13" s="12">
        <v>29941.21</v>
      </c>
    </row>
    <row r="14" spans="1:12" x14ac:dyDescent="0.25">
      <c r="A14" s="11" t="s">
        <v>4</v>
      </c>
      <c r="B14" s="12"/>
      <c r="C14" s="12"/>
    </row>
    <row r="15" spans="1:12" x14ac:dyDescent="0.25">
      <c r="A15" s="11" t="s">
        <v>66</v>
      </c>
      <c r="B15" s="12"/>
      <c r="C15" s="12"/>
    </row>
    <row r="16" spans="1:12" x14ac:dyDescent="0.25">
      <c r="A16" s="11" t="s">
        <v>67</v>
      </c>
      <c r="B16" s="12"/>
      <c r="C16" s="12"/>
    </row>
    <row r="17" spans="1:7" ht="29.25" x14ac:dyDescent="0.25">
      <c r="A17" s="9" t="s">
        <v>5</v>
      </c>
      <c r="B17" s="12">
        <f>B5+B11</f>
        <v>1797838.95</v>
      </c>
      <c r="C17" s="12">
        <f>C5+C11</f>
        <v>1599698.5799999998</v>
      </c>
    </row>
    <row r="18" spans="1:7" x14ac:dyDescent="0.25">
      <c r="A18" s="41"/>
      <c r="B18" s="41"/>
      <c r="C18" s="41"/>
      <c r="G18" s="48"/>
    </row>
    <row r="19" spans="1:7" x14ac:dyDescent="0.25">
      <c r="A19" s="39" t="s">
        <v>6</v>
      </c>
      <c r="B19" s="39"/>
      <c r="C19" s="47" t="s">
        <v>40</v>
      </c>
      <c r="G19" s="48"/>
    </row>
    <row r="20" spans="1:7" x14ac:dyDescent="0.25">
      <c r="A20" s="39" t="s">
        <v>8</v>
      </c>
      <c r="B20" s="39"/>
      <c r="C20" s="13">
        <f>C21+C22+C23+C24+C28+C29</f>
        <v>87421.65</v>
      </c>
    </row>
    <row r="21" spans="1:7" x14ac:dyDescent="0.25">
      <c r="A21" s="40" t="s">
        <v>9</v>
      </c>
      <c r="B21" s="40"/>
      <c r="C21" s="12">
        <v>32340.21</v>
      </c>
    </row>
    <row r="22" spans="1:7" x14ac:dyDescent="0.25">
      <c r="A22" s="42" t="s">
        <v>10</v>
      </c>
      <c r="B22" s="42"/>
      <c r="C22" s="12">
        <v>6784.2</v>
      </c>
    </row>
    <row r="23" spans="1:7" x14ac:dyDescent="0.25">
      <c r="A23" s="40" t="s">
        <v>11</v>
      </c>
      <c r="B23" s="40"/>
      <c r="C23" s="12">
        <v>1332.24</v>
      </c>
    </row>
    <row r="24" spans="1:7" x14ac:dyDescent="0.25">
      <c r="A24" s="40" t="s">
        <v>12</v>
      </c>
      <c r="B24" s="40"/>
      <c r="C24" s="6">
        <f>SUM(C25:C27)</f>
        <v>845</v>
      </c>
    </row>
    <row r="25" spans="1:7" ht="17.100000000000001" customHeight="1" x14ac:dyDescent="0.25">
      <c r="A25" s="25" t="s">
        <v>163</v>
      </c>
      <c r="B25" s="21"/>
      <c r="C25" s="26">
        <v>445</v>
      </c>
      <c r="D25" s="32"/>
    </row>
    <row r="26" spans="1:7" ht="17.100000000000001" customHeight="1" x14ac:dyDescent="0.25">
      <c r="A26" s="25" t="s">
        <v>164</v>
      </c>
      <c r="B26" s="21"/>
      <c r="C26" s="26">
        <v>150</v>
      </c>
      <c r="D26" s="32"/>
    </row>
    <row r="27" spans="1:7" ht="17.100000000000001" customHeight="1" x14ac:dyDescent="0.25">
      <c r="A27" s="25" t="s">
        <v>165</v>
      </c>
      <c r="B27" s="21"/>
      <c r="C27" s="26">
        <v>250</v>
      </c>
      <c r="D27" s="32"/>
    </row>
    <row r="28" spans="1:7" x14ac:dyDescent="0.25">
      <c r="A28" s="40" t="s">
        <v>13</v>
      </c>
      <c r="B28" s="40"/>
      <c r="C28" s="17">
        <v>0</v>
      </c>
    </row>
    <row r="29" spans="1:7" x14ac:dyDescent="0.25">
      <c r="A29" s="42" t="s">
        <v>14</v>
      </c>
      <c r="B29" s="42"/>
      <c r="C29" s="15">
        <f>C30+C31</f>
        <v>46120</v>
      </c>
    </row>
    <row r="30" spans="1:7" x14ac:dyDescent="0.25">
      <c r="A30" s="42" t="s">
        <v>84</v>
      </c>
      <c r="B30" s="42"/>
      <c r="C30" s="24">
        <v>21120</v>
      </c>
    </row>
    <row r="31" spans="1:7" x14ac:dyDescent="0.25">
      <c r="A31" s="42" t="s">
        <v>85</v>
      </c>
      <c r="B31" s="42"/>
      <c r="C31" s="24">
        <v>25000</v>
      </c>
    </row>
    <row r="32" spans="1:7" ht="14.25" customHeight="1" x14ac:dyDescent="0.25">
      <c r="A32" s="39" t="s">
        <v>15</v>
      </c>
      <c r="B32" s="39"/>
      <c r="C32" s="16">
        <f>C33+C34+C35+C101+C102+C103+C104+C105+C106+C107+C108+C109+C110+C114+C115+C116+C118</f>
        <v>1019883.79</v>
      </c>
    </row>
    <row r="33" spans="1:5" x14ac:dyDescent="0.25">
      <c r="A33" s="40" t="s">
        <v>16</v>
      </c>
      <c r="B33" s="40"/>
      <c r="C33" s="12">
        <v>359628.36</v>
      </c>
    </row>
    <row r="34" spans="1:5" x14ac:dyDescent="0.25">
      <c r="A34" s="40" t="s">
        <v>17</v>
      </c>
      <c r="B34" s="40"/>
      <c r="C34" s="12">
        <v>75521.960000000006</v>
      </c>
    </row>
    <row r="35" spans="1:5" x14ac:dyDescent="0.25">
      <c r="A35" s="40" t="s">
        <v>18</v>
      </c>
      <c r="B35" s="40"/>
      <c r="C35" s="6">
        <f>SUM(C36:C100)</f>
        <v>65502.930000000008</v>
      </c>
    </row>
    <row r="36" spans="1:5" ht="16.5" customHeight="1" x14ac:dyDescent="0.25">
      <c r="A36" s="25" t="s">
        <v>87</v>
      </c>
      <c r="B36" s="21"/>
      <c r="C36" s="26">
        <v>674</v>
      </c>
      <c r="D36" s="29"/>
      <c r="E36" s="1"/>
    </row>
    <row r="37" spans="1:5" ht="16.5" customHeight="1" x14ac:dyDescent="0.25">
      <c r="A37" s="25" t="s">
        <v>88</v>
      </c>
      <c r="B37" s="21"/>
      <c r="C37" s="26">
        <v>496</v>
      </c>
      <c r="D37" s="30"/>
      <c r="E37" s="2"/>
    </row>
    <row r="38" spans="1:5" ht="15" customHeight="1" x14ac:dyDescent="0.25">
      <c r="A38" s="25" t="s">
        <v>89</v>
      </c>
      <c r="B38" s="21"/>
      <c r="C38" s="26">
        <v>150</v>
      </c>
      <c r="D38" s="30"/>
      <c r="E38" s="2"/>
    </row>
    <row r="39" spans="1:5" ht="15.75" customHeight="1" x14ac:dyDescent="0.25">
      <c r="A39" s="25" t="s">
        <v>90</v>
      </c>
      <c r="B39" s="21"/>
      <c r="C39" s="26">
        <v>165</v>
      </c>
      <c r="D39" s="30"/>
      <c r="E39" s="2"/>
    </row>
    <row r="40" spans="1:5" ht="15.75" customHeight="1" x14ac:dyDescent="0.25">
      <c r="A40" s="25" t="s">
        <v>91</v>
      </c>
      <c r="B40" s="21"/>
      <c r="C40" s="26">
        <v>92</v>
      </c>
      <c r="D40" s="30"/>
      <c r="E40" s="2"/>
    </row>
    <row r="41" spans="1:5" ht="14.25" customHeight="1" x14ac:dyDescent="0.25">
      <c r="A41" s="25" t="s">
        <v>92</v>
      </c>
      <c r="B41" s="21"/>
      <c r="C41" s="26">
        <v>40</v>
      </c>
      <c r="D41" s="30"/>
      <c r="E41" s="2"/>
    </row>
    <row r="42" spans="1:5" ht="13.5" customHeight="1" x14ac:dyDescent="0.25">
      <c r="A42" s="25" t="s">
        <v>93</v>
      </c>
      <c r="B42" s="21"/>
      <c r="C42" s="26">
        <v>260</v>
      </c>
      <c r="D42" s="30"/>
      <c r="E42" s="2"/>
    </row>
    <row r="43" spans="1:5" ht="14.25" customHeight="1" x14ac:dyDescent="0.25">
      <c r="A43" s="25" t="s">
        <v>94</v>
      </c>
      <c r="B43" s="21"/>
      <c r="C43" s="26">
        <v>120</v>
      </c>
      <c r="D43" s="30"/>
      <c r="E43" s="2"/>
    </row>
    <row r="44" spans="1:5" ht="14.25" customHeight="1" x14ac:dyDescent="0.25">
      <c r="A44" s="25" t="s">
        <v>95</v>
      </c>
      <c r="B44" s="21"/>
      <c r="C44" s="26">
        <v>216</v>
      </c>
      <c r="D44" s="30"/>
      <c r="E44" s="2"/>
    </row>
    <row r="45" spans="1:5" ht="16.5" customHeight="1" x14ac:dyDescent="0.25">
      <c r="A45" s="25" t="s">
        <v>96</v>
      </c>
      <c r="B45" s="21"/>
      <c r="C45" s="26">
        <v>165</v>
      </c>
      <c r="D45" s="30"/>
      <c r="E45" s="2"/>
    </row>
    <row r="46" spans="1:5" ht="15.75" customHeight="1" x14ac:dyDescent="0.25">
      <c r="A46" s="25" t="s">
        <v>97</v>
      </c>
      <c r="B46" s="21"/>
      <c r="C46" s="26">
        <v>375</v>
      </c>
      <c r="D46" s="30"/>
      <c r="E46" s="2"/>
    </row>
    <row r="47" spans="1:5" ht="16.5" customHeight="1" x14ac:dyDescent="0.25">
      <c r="A47" s="25" t="s">
        <v>98</v>
      </c>
      <c r="B47" s="21"/>
      <c r="C47" s="26">
        <v>420</v>
      </c>
      <c r="D47" s="30"/>
      <c r="E47" s="2"/>
    </row>
    <row r="48" spans="1:5" ht="15" customHeight="1" x14ac:dyDescent="0.25">
      <c r="A48" s="25" t="s">
        <v>99</v>
      </c>
      <c r="B48" s="21"/>
      <c r="C48" s="27">
        <v>1500</v>
      </c>
      <c r="D48" s="31"/>
      <c r="E48" s="2"/>
    </row>
    <row r="49" spans="1:5" ht="16.5" customHeight="1" x14ac:dyDescent="0.25">
      <c r="A49" s="25" t="s">
        <v>100</v>
      </c>
      <c r="B49" s="21"/>
      <c r="C49" s="26">
        <v>230</v>
      </c>
      <c r="D49" s="30"/>
      <c r="E49" s="2"/>
    </row>
    <row r="50" spans="1:5" ht="14.25" customHeight="1" x14ac:dyDescent="0.25">
      <c r="A50" s="25" t="s">
        <v>102</v>
      </c>
      <c r="B50" s="21"/>
      <c r="C50" s="26">
        <v>735</v>
      </c>
      <c r="D50" s="30"/>
      <c r="E50" s="2"/>
    </row>
    <row r="51" spans="1:5" ht="15" customHeight="1" x14ac:dyDescent="0.25">
      <c r="A51" s="25" t="s">
        <v>103</v>
      </c>
      <c r="B51" s="21"/>
      <c r="C51" s="26">
        <v>750</v>
      </c>
      <c r="D51" s="30"/>
      <c r="E51" s="2"/>
    </row>
    <row r="52" spans="1:5" ht="16.5" customHeight="1" x14ac:dyDescent="0.25">
      <c r="A52" s="25" t="s">
        <v>104</v>
      </c>
      <c r="B52" s="21"/>
      <c r="C52" s="26">
        <v>85.71</v>
      </c>
      <c r="D52" s="30"/>
      <c r="E52" s="2"/>
    </row>
    <row r="53" spans="1:5" ht="15" customHeight="1" x14ac:dyDescent="0.25">
      <c r="A53" s="25" t="s">
        <v>105</v>
      </c>
      <c r="B53" s="21"/>
      <c r="C53" s="26">
        <v>604</v>
      </c>
      <c r="D53" s="30"/>
      <c r="E53" s="2"/>
    </row>
    <row r="54" spans="1:5" ht="16.5" customHeight="1" x14ac:dyDescent="0.25">
      <c r="A54" s="25" t="s">
        <v>106</v>
      </c>
      <c r="B54" s="21"/>
      <c r="C54" s="26">
        <v>515</v>
      </c>
      <c r="D54" s="30"/>
      <c r="E54" s="2"/>
    </row>
    <row r="55" spans="1:5" ht="13.5" customHeight="1" x14ac:dyDescent="0.25">
      <c r="A55" s="25" t="s">
        <v>107</v>
      </c>
      <c r="B55" s="21"/>
      <c r="C55" s="26">
        <v>136</v>
      </c>
      <c r="D55" s="30"/>
      <c r="E55" s="2"/>
    </row>
    <row r="56" spans="1:5" ht="14.25" customHeight="1" x14ac:dyDescent="0.25">
      <c r="A56" s="25" t="s">
        <v>108</v>
      </c>
      <c r="B56" s="21"/>
      <c r="C56" s="26">
        <v>300</v>
      </c>
      <c r="D56" s="30"/>
      <c r="E56" s="2"/>
    </row>
    <row r="57" spans="1:5" ht="15" customHeight="1" x14ac:dyDescent="0.25">
      <c r="A57" s="25" t="s">
        <v>109</v>
      </c>
      <c r="B57" s="21"/>
      <c r="C57" s="26">
        <v>260</v>
      </c>
      <c r="D57" s="30"/>
      <c r="E57" s="2"/>
    </row>
    <row r="58" spans="1:5" ht="15" customHeight="1" x14ac:dyDescent="0.25">
      <c r="A58" s="25" t="s">
        <v>110</v>
      </c>
      <c r="B58" s="21"/>
      <c r="C58" s="27">
        <v>3000</v>
      </c>
      <c r="D58" s="31"/>
      <c r="E58" s="2"/>
    </row>
    <row r="59" spans="1:5" ht="15" customHeight="1" x14ac:dyDescent="0.25">
      <c r="A59" s="25" t="s">
        <v>111</v>
      </c>
      <c r="B59" s="21"/>
      <c r="C59" s="27">
        <v>1920</v>
      </c>
      <c r="D59" s="31"/>
      <c r="E59" s="2"/>
    </row>
    <row r="60" spans="1:5" ht="15" customHeight="1" x14ac:dyDescent="0.25">
      <c r="A60" s="25" t="s">
        <v>112</v>
      </c>
      <c r="B60" s="21"/>
      <c r="C60" s="27">
        <v>2560</v>
      </c>
      <c r="D60" s="31"/>
      <c r="E60" s="2"/>
    </row>
    <row r="61" spans="1:5" ht="15" customHeight="1" x14ac:dyDescent="0.25">
      <c r="A61" s="25" t="s">
        <v>113</v>
      </c>
      <c r="B61" s="21"/>
      <c r="C61" s="27">
        <v>2335</v>
      </c>
      <c r="D61" s="31"/>
      <c r="E61" s="2"/>
    </row>
    <row r="62" spans="1:5" ht="15" customHeight="1" x14ac:dyDescent="0.25">
      <c r="A62" s="25" t="s">
        <v>114</v>
      </c>
      <c r="B62" s="21"/>
      <c r="C62" s="27">
        <v>5610</v>
      </c>
      <c r="D62" s="31"/>
      <c r="E62" s="2"/>
    </row>
    <row r="63" spans="1:5" ht="16.5" customHeight="1" x14ac:dyDescent="0.25">
      <c r="A63" s="25" t="s">
        <v>115</v>
      </c>
      <c r="B63" s="21"/>
      <c r="C63" s="26">
        <v>204</v>
      </c>
      <c r="D63" s="30"/>
      <c r="E63" s="2"/>
    </row>
    <row r="64" spans="1:5" ht="13.5" customHeight="1" x14ac:dyDescent="0.25">
      <c r="A64" s="25" t="s">
        <v>116</v>
      </c>
      <c r="B64" s="21"/>
      <c r="C64" s="26">
        <v>320</v>
      </c>
      <c r="D64" s="30"/>
      <c r="E64" s="2"/>
    </row>
    <row r="65" spans="1:5" ht="14.25" customHeight="1" x14ac:dyDescent="0.25">
      <c r="A65" s="25" t="s">
        <v>117</v>
      </c>
      <c r="B65" s="21"/>
      <c r="C65" s="26">
        <v>252</v>
      </c>
      <c r="D65" s="30"/>
      <c r="E65" s="2"/>
    </row>
    <row r="66" spans="1:5" ht="15" customHeight="1" x14ac:dyDescent="0.25">
      <c r="A66" s="25" t="s">
        <v>118</v>
      </c>
      <c r="B66" s="21"/>
      <c r="C66" s="26">
        <v>140</v>
      </c>
      <c r="D66" s="30"/>
      <c r="E66" s="2"/>
    </row>
    <row r="67" spans="1:5" ht="15" customHeight="1" x14ac:dyDescent="0.25">
      <c r="A67" s="25" t="s">
        <v>119</v>
      </c>
      <c r="B67" s="21"/>
      <c r="C67" s="26">
        <v>100</v>
      </c>
      <c r="D67" s="30"/>
      <c r="E67" s="2"/>
    </row>
    <row r="68" spans="1:5" ht="15" customHeight="1" x14ac:dyDescent="0.25">
      <c r="A68" s="25" t="s">
        <v>120</v>
      </c>
      <c r="B68" s="21"/>
      <c r="C68" s="27">
        <v>3722</v>
      </c>
      <c r="D68" s="31"/>
      <c r="E68" s="2"/>
    </row>
    <row r="69" spans="1:5" ht="16.5" customHeight="1" x14ac:dyDescent="0.25">
      <c r="A69" s="25" t="s">
        <v>121</v>
      </c>
      <c r="B69" s="21"/>
      <c r="C69" s="27">
        <v>6671</v>
      </c>
      <c r="D69" s="31"/>
      <c r="E69" s="2"/>
    </row>
    <row r="70" spans="1:5" ht="13.5" customHeight="1" x14ac:dyDescent="0.25">
      <c r="A70" s="25" t="s">
        <v>122</v>
      </c>
      <c r="B70" s="21"/>
      <c r="C70" s="26">
        <v>27</v>
      </c>
      <c r="D70" s="30"/>
      <c r="E70" s="2"/>
    </row>
    <row r="71" spans="1:5" ht="14.25" customHeight="1" x14ac:dyDescent="0.25">
      <c r="A71" s="25" t="s">
        <v>123</v>
      </c>
      <c r="B71" s="21"/>
      <c r="C71" s="26">
        <v>993</v>
      </c>
      <c r="D71" s="30"/>
      <c r="E71" s="2"/>
    </row>
    <row r="72" spans="1:5" ht="15" customHeight="1" x14ac:dyDescent="0.25">
      <c r="A72" s="25" t="s">
        <v>124</v>
      </c>
      <c r="B72" s="21"/>
      <c r="C72" s="26">
        <v>250</v>
      </c>
      <c r="D72" s="30"/>
      <c r="E72" s="2"/>
    </row>
    <row r="73" spans="1:5" ht="15" customHeight="1" x14ac:dyDescent="0.25">
      <c r="A73" s="25" t="s">
        <v>125</v>
      </c>
      <c r="B73" s="21"/>
      <c r="C73" s="26">
        <v>352</v>
      </c>
      <c r="D73" s="30"/>
      <c r="E73" s="2"/>
    </row>
    <row r="74" spans="1:5" ht="15" customHeight="1" x14ac:dyDescent="0.25">
      <c r="A74" s="25" t="s">
        <v>126</v>
      </c>
      <c r="B74" s="21"/>
      <c r="C74" s="26">
        <v>760</v>
      </c>
      <c r="D74" s="30"/>
      <c r="E74" s="2"/>
    </row>
    <row r="75" spans="1:5" ht="15" customHeight="1" x14ac:dyDescent="0.25">
      <c r="A75" s="25" t="s">
        <v>127</v>
      </c>
      <c r="B75" s="21"/>
      <c r="C75" s="27">
        <v>5794</v>
      </c>
      <c r="D75" s="31"/>
      <c r="E75" s="2"/>
    </row>
    <row r="76" spans="1:5" ht="15" customHeight="1" x14ac:dyDescent="0.25">
      <c r="A76" s="25" t="s">
        <v>128</v>
      </c>
      <c r="B76" s="21"/>
      <c r="C76" s="26">
        <v>950</v>
      </c>
      <c r="D76" s="30"/>
      <c r="E76" s="2"/>
    </row>
    <row r="77" spans="1:5" ht="15" customHeight="1" x14ac:dyDescent="0.25">
      <c r="A77" s="25" t="s">
        <v>129</v>
      </c>
      <c r="B77" s="21"/>
      <c r="C77" s="27">
        <v>7050</v>
      </c>
      <c r="D77" s="31"/>
      <c r="E77" s="2"/>
    </row>
    <row r="78" spans="1:5" ht="16.5" customHeight="1" x14ac:dyDescent="0.25">
      <c r="A78" s="25" t="s">
        <v>130</v>
      </c>
      <c r="B78" s="21"/>
      <c r="C78" s="26">
        <v>600</v>
      </c>
      <c r="D78" s="30"/>
      <c r="E78" s="2"/>
    </row>
    <row r="79" spans="1:5" ht="13.5" customHeight="1" x14ac:dyDescent="0.25">
      <c r="A79" s="25" t="s">
        <v>131</v>
      </c>
      <c r="B79" s="21"/>
      <c r="C79" s="26">
        <v>130</v>
      </c>
      <c r="D79" s="30"/>
      <c r="E79" s="2"/>
    </row>
    <row r="80" spans="1:5" ht="14.25" customHeight="1" x14ac:dyDescent="0.25">
      <c r="A80" s="25" t="s">
        <v>132</v>
      </c>
      <c r="B80" s="21"/>
      <c r="C80" s="26">
        <v>84</v>
      </c>
      <c r="D80" s="30"/>
      <c r="E80" s="2"/>
    </row>
    <row r="81" spans="1:5" ht="15" customHeight="1" x14ac:dyDescent="0.25">
      <c r="A81" s="25" t="s">
        <v>133</v>
      </c>
      <c r="B81" s="21"/>
      <c r="C81" s="27">
        <v>3068</v>
      </c>
      <c r="D81" s="31"/>
      <c r="E81" s="2"/>
    </row>
    <row r="82" spans="1:5" ht="15" customHeight="1" x14ac:dyDescent="0.25">
      <c r="A82" s="25" t="s">
        <v>134</v>
      </c>
      <c r="B82" s="21"/>
      <c r="C82" s="26">
        <v>150</v>
      </c>
      <c r="D82" s="30"/>
      <c r="E82" s="2"/>
    </row>
    <row r="83" spans="1:5" ht="15" customHeight="1" x14ac:dyDescent="0.25">
      <c r="A83" s="25" t="s">
        <v>135</v>
      </c>
      <c r="B83" s="21"/>
      <c r="C83" s="26">
        <v>253.5</v>
      </c>
      <c r="D83" s="30"/>
      <c r="E83" s="2"/>
    </row>
    <row r="84" spans="1:5" ht="15" customHeight="1" x14ac:dyDescent="0.25">
      <c r="A84" s="25" t="s">
        <v>136</v>
      </c>
      <c r="B84" s="21"/>
      <c r="C84" s="26">
        <v>72</v>
      </c>
      <c r="D84" s="30"/>
      <c r="E84" s="2"/>
    </row>
    <row r="85" spans="1:5" ht="15" customHeight="1" x14ac:dyDescent="0.25">
      <c r="A85" s="25" t="s">
        <v>137</v>
      </c>
      <c r="B85" s="21"/>
      <c r="C85" s="26">
        <v>64</v>
      </c>
      <c r="D85" s="30"/>
      <c r="E85" s="2"/>
    </row>
    <row r="86" spans="1:5" ht="15" customHeight="1" x14ac:dyDescent="0.25">
      <c r="A86" s="25" t="s">
        <v>138</v>
      </c>
      <c r="B86" s="21"/>
      <c r="C86" s="26">
        <v>68</v>
      </c>
      <c r="D86" s="30"/>
      <c r="E86" s="2"/>
    </row>
    <row r="87" spans="1:5" ht="15" customHeight="1" x14ac:dyDescent="0.25">
      <c r="A87" s="25" t="s">
        <v>139</v>
      </c>
      <c r="B87" s="21"/>
      <c r="C87" s="26">
        <v>120</v>
      </c>
      <c r="D87" s="30"/>
      <c r="E87" s="2"/>
    </row>
    <row r="88" spans="1:5" ht="15" customHeight="1" x14ac:dyDescent="0.25">
      <c r="A88" s="25" t="s">
        <v>140</v>
      </c>
      <c r="B88" s="21"/>
      <c r="C88" s="26">
        <v>204</v>
      </c>
      <c r="D88" s="30"/>
      <c r="E88" s="2"/>
    </row>
    <row r="89" spans="1:5" ht="16.5" customHeight="1" x14ac:dyDescent="0.25">
      <c r="A89" s="25" t="s">
        <v>141</v>
      </c>
      <c r="B89" s="21"/>
      <c r="C89" s="27">
        <v>1500</v>
      </c>
      <c r="D89" s="31"/>
      <c r="E89" s="2"/>
    </row>
    <row r="90" spans="1:5" ht="13.5" customHeight="1" x14ac:dyDescent="0.25">
      <c r="A90" s="25" t="s">
        <v>143</v>
      </c>
      <c r="B90" s="21"/>
      <c r="C90" s="26">
        <v>961.55</v>
      </c>
      <c r="D90" s="30"/>
      <c r="E90" s="2"/>
    </row>
    <row r="91" spans="1:5" ht="14.25" customHeight="1" x14ac:dyDescent="0.25">
      <c r="A91" s="25" t="s">
        <v>144</v>
      </c>
      <c r="B91" s="21"/>
      <c r="C91" s="26">
        <v>316.32</v>
      </c>
      <c r="D91" s="30"/>
      <c r="E91" s="2"/>
    </row>
    <row r="92" spans="1:5" ht="15" customHeight="1" x14ac:dyDescent="0.25">
      <c r="A92" s="25" t="s">
        <v>145</v>
      </c>
      <c r="B92" s="21"/>
      <c r="C92" s="26">
        <v>92.88</v>
      </c>
      <c r="D92" s="30"/>
      <c r="E92" s="2"/>
    </row>
    <row r="93" spans="1:5" ht="15" customHeight="1" x14ac:dyDescent="0.25">
      <c r="A93" s="25" t="s">
        <v>146</v>
      </c>
      <c r="B93" s="21"/>
      <c r="C93" s="27">
        <v>1322.4</v>
      </c>
      <c r="D93" s="31"/>
      <c r="E93" s="2"/>
    </row>
    <row r="94" spans="1:5" ht="15" customHeight="1" x14ac:dyDescent="0.25">
      <c r="A94" s="25" t="s">
        <v>147</v>
      </c>
      <c r="B94" s="21"/>
      <c r="C94" s="26">
        <v>258.10000000000002</v>
      </c>
      <c r="D94" s="30"/>
      <c r="E94" s="2"/>
    </row>
    <row r="95" spans="1:5" ht="15" customHeight="1" x14ac:dyDescent="0.25">
      <c r="A95" s="25" t="s">
        <v>148</v>
      </c>
      <c r="B95" s="21"/>
      <c r="C95" s="26">
        <v>132.44</v>
      </c>
      <c r="D95" s="30"/>
      <c r="E95" s="2"/>
    </row>
    <row r="96" spans="1:5" ht="15" customHeight="1" x14ac:dyDescent="0.25">
      <c r="A96" s="25" t="s">
        <v>149</v>
      </c>
      <c r="B96" s="21"/>
      <c r="C96" s="27">
        <v>1015.97</v>
      </c>
      <c r="D96" s="31"/>
      <c r="E96" s="2"/>
    </row>
    <row r="97" spans="1:5" ht="15" customHeight="1" x14ac:dyDescent="0.25">
      <c r="A97" s="25" t="s">
        <v>150</v>
      </c>
      <c r="B97" s="21"/>
      <c r="C97" s="26">
        <v>19.12</v>
      </c>
      <c r="D97" s="30"/>
      <c r="E97" s="2"/>
    </row>
    <row r="98" spans="1:5" ht="15" customHeight="1" x14ac:dyDescent="0.25">
      <c r="A98" s="25" t="s">
        <v>151</v>
      </c>
      <c r="B98" s="21"/>
      <c r="C98" s="27">
        <v>2072.02</v>
      </c>
      <c r="D98" s="31"/>
      <c r="E98" s="2"/>
    </row>
    <row r="99" spans="1:5" ht="15" customHeight="1" x14ac:dyDescent="0.25">
      <c r="A99" s="25" t="s">
        <v>152</v>
      </c>
      <c r="B99" s="21"/>
      <c r="C99" s="26">
        <v>424.98</v>
      </c>
      <c r="D99" s="30"/>
      <c r="E99" s="2"/>
    </row>
    <row r="100" spans="1:5" ht="13.5" customHeight="1" x14ac:dyDescent="0.25">
      <c r="A100" s="25" t="s">
        <v>153</v>
      </c>
      <c r="B100" s="21"/>
      <c r="C100" s="27">
        <v>1274.94</v>
      </c>
      <c r="D100" s="31"/>
      <c r="E100" s="2"/>
    </row>
    <row r="101" spans="1:5" x14ac:dyDescent="0.25">
      <c r="A101" s="40" t="s">
        <v>70</v>
      </c>
      <c r="B101" s="40"/>
      <c r="C101" s="12">
        <v>24238.92</v>
      </c>
    </row>
    <row r="102" spans="1:5" x14ac:dyDescent="0.25">
      <c r="A102" s="42" t="s">
        <v>71</v>
      </c>
      <c r="B102" s="42"/>
      <c r="C102" s="12">
        <v>0</v>
      </c>
    </row>
    <row r="103" spans="1:5" x14ac:dyDescent="0.25">
      <c r="A103" s="40" t="s">
        <v>72</v>
      </c>
      <c r="B103" s="40"/>
      <c r="C103" s="12">
        <v>0</v>
      </c>
    </row>
    <row r="104" spans="1:5" x14ac:dyDescent="0.25">
      <c r="A104" s="40" t="s">
        <v>73</v>
      </c>
      <c r="B104" s="40"/>
      <c r="C104" s="12">
        <v>0</v>
      </c>
    </row>
    <row r="105" spans="1:5" x14ac:dyDescent="0.25">
      <c r="A105" s="40" t="s">
        <v>75</v>
      </c>
      <c r="B105" s="40"/>
      <c r="C105" s="12">
        <v>0</v>
      </c>
    </row>
    <row r="106" spans="1:5" x14ac:dyDescent="0.25">
      <c r="A106" s="40" t="s">
        <v>19</v>
      </c>
      <c r="B106" s="40"/>
      <c r="C106" s="12">
        <f>B8</f>
        <v>327001.06</v>
      </c>
    </row>
    <row r="107" spans="1:5" x14ac:dyDescent="0.25">
      <c r="A107" s="40" t="s">
        <v>20</v>
      </c>
      <c r="B107" s="40"/>
      <c r="C107" s="12">
        <v>0</v>
      </c>
    </row>
    <row r="108" spans="1:5" x14ac:dyDescent="0.25">
      <c r="A108" s="40" t="s">
        <v>58</v>
      </c>
      <c r="B108" s="40"/>
      <c r="C108" s="12">
        <v>7600</v>
      </c>
    </row>
    <row r="109" spans="1:5" x14ac:dyDescent="0.25">
      <c r="A109" s="40" t="s">
        <v>59</v>
      </c>
      <c r="B109" s="40"/>
      <c r="C109" s="12">
        <v>0</v>
      </c>
    </row>
    <row r="110" spans="1:5" x14ac:dyDescent="0.25">
      <c r="A110" s="40" t="s">
        <v>42</v>
      </c>
      <c r="B110" s="40"/>
      <c r="C110" s="12">
        <f>C111+C112+C113</f>
        <v>0</v>
      </c>
    </row>
    <row r="111" spans="1:5" x14ac:dyDescent="0.25">
      <c r="A111" s="40" t="s">
        <v>43</v>
      </c>
      <c r="B111" s="40"/>
      <c r="C111" s="12">
        <v>0</v>
      </c>
    </row>
    <row r="112" spans="1:5" x14ac:dyDescent="0.25">
      <c r="A112" s="40" t="s">
        <v>45</v>
      </c>
      <c r="B112" s="40"/>
      <c r="C112" s="12">
        <v>0</v>
      </c>
    </row>
    <row r="113" spans="1:6" x14ac:dyDescent="0.25">
      <c r="A113" s="40" t="s">
        <v>44</v>
      </c>
      <c r="B113" s="40"/>
      <c r="C113" s="12">
        <v>0</v>
      </c>
    </row>
    <row r="114" spans="1:6" x14ac:dyDescent="0.25">
      <c r="A114" s="40" t="s">
        <v>21</v>
      </c>
      <c r="B114" s="40"/>
      <c r="C114" s="12">
        <v>0</v>
      </c>
    </row>
    <row r="115" spans="1:6" x14ac:dyDescent="0.25">
      <c r="A115" s="40" t="s">
        <v>22</v>
      </c>
      <c r="B115" s="40"/>
      <c r="C115" s="12">
        <v>0</v>
      </c>
    </row>
    <row r="116" spans="1:6" x14ac:dyDescent="0.25">
      <c r="A116" s="40" t="s">
        <v>41</v>
      </c>
      <c r="B116" s="40"/>
      <c r="C116" s="38">
        <f>C117</f>
        <v>4149.5600000000004</v>
      </c>
    </row>
    <row r="117" spans="1:6" ht="15" customHeight="1" x14ac:dyDescent="0.25">
      <c r="A117" s="43" t="s">
        <v>193</v>
      </c>
      <c r="B117" s="43" t="s">
        <v>60</v>
      </c>
      <c r="C117" s="4">
        <v>4149.5600000000004</v>
      </c>
      <c r="F117" s="36"/>
    </row>
    <row r="118" spans="1:6" x14ac:dyDescent="0.25">
      <c r="A118" s="40" t="s">
        <v>47</v>
      </c>
      <c r="B118" s="40"/>
      <c r="C118" s="34">
        <f>C119+C120</f>
        <v>156241</v>
      </c>
    </row>
    <row r="119" spans="1:6" x14ac:dyDescent="0.25">
      <c r="A119" s="40" t="s">
        <v>142</v>
      </c>
      <c r="B119" s="40"/>
      <c r="C119" s="12">
        <v>36000</v>
      </c>
    </row>
    <row r="120" spans="1:6" ht="13.5" customHeight="1" x14ac:dyDescent="0.25">
      <c r="A120" s="44" t="s">
        <v>154</v>
      </c>
      <c r="B120" s="45"/>
      <c r="C120" s="27">
        <v>120241</v>
      </c>
      <c r="D120" s="31"/>
      <c r="E120" s="2"/>
    </row>
    <row r="121" spans="1:6" x14ac:dyDescent="0.25">
      <c r="A121" s="39" t="s">
        <v>23</v>
      </c>
      <c r="B121" s="39"/>
      <c r="C121" s="13">
        <f>C122+C123+C124+C158+C159+C164+C165+C168+C157</f>
        <v>469699.01</v>
      </c>
    </row>
    <row r="122" spans="1:6" x14ac:dyDescent="0.25">
      <c r="A122" s="40" t="s">
        <v>24</v>
      </c>
      <c r="B122" s="40"/>
      <c r="C122" s="12">
        <v>232461.54</v>
      </c>
    </row>
    <row r="123" spans="1:6" x14ac:dyDescent="0.25">
      <c r="A123" s="40" t="s">
        <v>25</v>
      </c>
      <c r="B123" s="40"/>
      <c r="C123" s="12">
        <v>48816.92</v>
      </c>
    </row>
    <row r="124" spans="1:6" x14ac:dyDescent="0.25">
      <c r="A124" s="40" t="s">
        <v>26</v>
      </c>
      <c r="B124" s="40"/>
      <c r="C124" s="6">
        <f>SUM(C125:C156)</f>
        <v>22818.300000000003</v>
      </c>
    </row>
    <row r="125" spans="1:6" ht="17.100000000000001" customHeight="1" x14ac:dyDescent="0.25">
      <c r="A125" s="25" t="s">
        <v>155</v>
      </c>
      <c r="B125" s="22"/>
      <c r="C125" s="26">
        <v>563.4</v>
      </c>
      <c r="D125" s="32"/>
    </row>
    <row r="126" spans="1:6" ht="17.100000000000001" customHeight="1" x14ac:dyDescent="0.25">
      <c r="A126" s="25" t="s">
        <v>156</v>
      </c>
      <c r="B126" s="21"/>
      <c r="C126" s="26">
        <v>165</v>
      </c>
      <c r="D126" s="32"/>
    </row>
    <row r="127" spans="1:6" ht="17.100000000000001" customHeight="1" x14ac:dyDescent="0.25">
      <c r="A127" s="25" t="s">
        <v>157</v>
      </c>
      <c r="B127" s="21"/>
      <c r="C127" s="26">
        <v>99</v>
      </c>
      <c r="D127" s="32"/>
    </row>
    <row r="128" spans="1:6" ht="17.100000000000001" customHeight="1" x14ac:dyDescent="0.25">
      <c r="A128" s="25" t="s">
        <v>158</v>
      </c>
      <c r="B128" s="21"/>
      <c r="C128" s="26">
        <v>108</v>
      </c>
      <c r="D128" s="32"/>
    </row>
    <row r="129" spans="1:4" ht="17.100000000000001" customHeight="1" x14ac:dyDescent="0.25">
      <c r="A129" s="25" t="s">
        <v>159</v>
      </c>
      <c r="B129" s="21"/>
      <c r="C129" s="26">
        <v>68</v>
      </c>
      <c r="D129" s="32"/>
    </row>
    <row r="130" spans="1:4" ht="17.100000000000001" customHeight="1" x14ac:dyDescent="0.25">
      <c r="A130" s="25" t="s">
        <v>160</v>
      </c>
      <c r="B130" s="21"/>
      <c r="C130" s="27">
        <v>3750</v>
      </c>
      <c r="D130" s="33"/>
    </row>
    <row r="131" spans="1:4" ht="17.100000000000001" customHeight="1" x14ac:dyDescent="0.25">
      <c r="A131" s="25" t="s">
        <v>161</v>
      </c>
      <c r="B131" s="21"/>
      <c r="C131" s="26">
        <v>1692.5</v>
      </c>
      <c r="D131" s="32"/>
    </row>
    <row r="132" spans="1:4" ht="17.100000000000001" customHeight="1" x14ac:dyDescent="0.25">
      <c r="A132" s="25" t="s">
        <v>162</v>
      </c>
      <c r="B132" s="21"/>
      <c r="C132" s="27">
        <v>3906</v>
      </c>
      <c r="D132" s="33"/>
    </row>
    <row r="133" spans="1:4" ht="17.100000000000001" customHeight="1" x14ac:dyDescent="0.25">
      <c r="A133" s="25" t="s">
        <v>166</v>
      </c>
      <c r="B133" s="22"/>
      <c r="C133" s="26">
        <v>180</v>
      </c>
      <c r="D133" s="32"/>
    </row>
    <row r="134" spans="1:4" ht="17.100000000000001" customHeight="1" x14ac:dyDescent="0.25">
      <c r="A134" s="25" t="s">
        <v>167</v>
      </c>
      <c r="B134" s="21"/>
      <c r="C134" s="26">
        <v>114</v>
      </c>
      <c r="D134" s="32"/>
    </row>
    <row r="135" spans="1:4" ht="17.100000000000001" customHeight="1" x14ac:dyDescent="0.25">
      <c r="A135" s="25" t="s">
        <v>168</v>
      </c>
      <c r="B135" s="21"/>
      <c r="C135" s="26">
        <v>258.77999999999997</v>
      </c>
      <c r="D135" s="32"/>
    </row>
    <row r="136" spans="1:4" ht="17.100000000000001" customHeight="1" x14ac:dyDescent="0.25">
      <c r="A136" s="25" t="s">
        <v>169</v>
      </c>
      <c r="B136" s="21"/>
      <c r="C136" s="26">
        <v>174</v>
      </c>
      <c r="D136" s="32"/>
    </row>
    <row r="137" spans="1:4" ht="17.100000000000001" customHeight="1" x14ac:dyDescent="0.25">
      <c r="A137" s="25" t="s">
        <v>170</v>
      </c>
      <c r="B137" s="21"/>
      <c r="C137" s="26">
        <v>312</v>
      </c>
      <c r="D137" s="32"/>
    </row>
    <row r="138" spans="1:4" ht="17.100000000000001" customHeight="1" x14ac:dyDescent="0.25">
      <c r="A138" s="25" t="s">
        <v>171</v>
      </c>
      <c r="B138" s="21"/>
      <c r="C138" s="26">
        <v>96</v>
      </c>
      <c r="D138" s="32"/>
    </row>
    <row r="139" spans="1:4" ht="17.100000000000001" customHeight="1" x14ac:dyDescent="0.25">
      <c r="A139" s="25" t="s">
        <v>172</v>
      </c>
      <c r="B139" s="21"/>
      <c r="C139" s="26">
        <v>24</v>
      </c>
      <c r="D139" s="32"/>
    </row>
    <row r="140" spans="1:4" ht="17.100000000000001" customHeight="1" x14ac:dyDescent="0.25">
      <c r="A140" s="25" t="s">
        <v>173</v>
      </c>
      <c r="B140" s="21"/>
      <c r="C140" s="26">
        <v>24</v>
      </c>
      <c r="D140" s="32"/>
    </row>
    <row r="141" spans="1:4" ht="17.100000000000001" customHeight="1" x14ac:dyDescent="0.25">
      <c r="A141" s="25" t="s">
        <v>174</v>
      </c>
      <c r="B141" s="21"/>
      <c r="C141" s="26">
        <v>217.62</v>
      </c>
      <c r="D141" s="32"/>
    </row>
    <row r="142" spans="1:4" ht="17.100000000000001" customHeight="1" x14ac:dyDescent="0.25">
      <c r="A142" s="25" t="s">
        <v>175</v>
      </c>
      <c r="B142" s="21"/>
      <c r="C142" s="26">
        <v>84</v>
      </c>
      <c r="D142" s="32"/>
    </row>
    <row r="143" spans="1:4" ht="17.100000000000001" customHeight="1" x14ac:dyDescent="0.25">
      <c r="A143" s="25" t="s">
        <v>176</v>
      </c>
      <c r="B143" s="21"/>
      <c r="C143" s="26">
        <v>12</v>
      </c>
      <c r="D143" s="32"/>
    </row>
    <row r="144" spans="1:4" ht="17.100000000000001" customHeight="1" x14ac:dyDescent="0.25">
      <c r="A144" s="25" t="s">
        <v>177</v>
      </c>
      <c r="B144" s="21"/>
      <c r="C144" s="26">
        <v>120</v>
      </c>
      <c r="D144" s="32"/>
    </row>
    <row r="145" spans="1:4" ht="17.100000000000001" customHeight="1" x14ac:dyDescent="0.25">
      <c r="A145" s="25" t="s">
        <v>178</v>
      </c>
      <c r="B145" s="21"/>
      <c r="C145" s="26">
        <v>132</v>
      </c>
      <c r="D145" s="32"/>
    </row>
    <row r="146" spans="1:4" ht="17.100000000000001" customHeight="1" x14ac:dyDescent="0.25">
      <c r="A146" s="25" t="s">
        <v>179</v>
      </c>
      <c r="B146" s="21"/>
      <c r="C146" s="26">
        <v>108</v>
      </c>
      <c r="D146" s="32"/>
    </row>
    <row r="147" spans="1:4" ht="17.100000000000001" customHeight="1" x14ac:dyDescent="0.25">
      <c r="A147" s="25" t="s">
        <v>180</v>
      </c>
      <c r="B147" s="21"/>
      <c r="C147" s="26">
        <v>78</v>
      </c>
      <c r="D147" s="32"/>
    </row>
    <row r="148" spans="1:4" ht="17.100000000000001" customHeight="1" x14ac:dyDescent="0.25">
      <c r="A148" s="25" t="s">
        <v>181</v>
      </c>
      <c r="B148" s="21"/>
      <c r="C148" s="26">
        <v>72</v>
      </c>
      <c r="D148" s="32"/>
    </row>
    <row r="149" spans="1:4" ht="17.100000000000001" customHeight="1" x14ac:dyDescent="0.25">
      <c r="A149" s="25" t="s">
        <v>182</v>
      </c>
      <c r="B149" s="21"/>
      <c r="C149" s="26">
        <v>84</v>
      </c>
      <c r="D149" s="32"/>
    </row>
    <row r="150" spans="1:4" ht="17.100000000000001" customHeight="1" x14ac:dyDescent="0.25">
      <c r="A150" s="25" t="s">
        <v>189</v>
      </c>
      <c r="B150" s="21"/>
      <c r="C150" s="27">
        <v>2250</v>
      </c>
      <c r="D150" s="33"/>
    </row>
    <row r="151" spans="1:4" ht="17.100000000000001" customHeight="1" x14ac:dyDescent="0.25">
      <c r="A151" s="25" t="s">
        <v>183</v>
      </c>
      <c r="B151" s="21"/>
      <c r="C151" s="26">
        <v>600</v>
      </c>
      <c r="D151" s="32"/>
    </row>
    <row r="152" spans="1:4" ht="17.100000000000001" customHeight="1" x14ac:dyDescent="0.25">
      <c r="A152" s="25" t="s">
        <v>184</v>
      </c>
      <c r="B152" s="21"/>
      <c r="C152" s="26">
        <v>156</v>
      </c>
      <c r="D152" s="32"/>
    </row>
    <row r="153" spans="1:4" ht="17.100000000000001" customHeight="1" x14ac:dyDescent="0.25">
      <c r="A153" s="25" t="s">
        <v>185</v>
      </c>
      <c r="B153" s="21"/>
      <c r="C153" s="26">
        <v>384</v>
      </c>
      <c r="D153" s="32"/>
    </row>
    <row r="154" spans="1:4" ht="17.100000000000001" customHeight="1" x14ac:dyDescent="0.25">
      <c r="A154" s="25" t="s">
        <v>186</v>
      </c>
      <c r="B154" s="21"/>
      <c r="C154" s="26">
        <v>144</v>
      </c>
      <c r="D154" s="32"/>
    </row>
    <row r="155" spans="1:4" ht="17.100000000000001" customHeight="1" x14ac:dyDescent="0.25">
      <c r="A155" s="25" t="s">
        <v>187</v>
      </c>
      <c r="B155" s="21"/>
      <c r="C155" s="26">
        <v>42</v>
      </c>
      <c r="D155" s="32"/>
    </row>
    <row r="156" spans="1:4" ht="17.100000000000001" customHeight="1" x14ac:dyDescent="0.25">
      <c r="A156" s="25" t="s">
        <v>188</v>
      </c>
      <c r="B156" s="21"/>
      <c r="C156" s="27">
        <v>6800</v>
      </c>
      <c r="D156" s="33"/>
    </row>
    <row r="157" spans="1:4" x14ac:dyDescent="0.25">
      <c r="A157" s="40" t="s">
        <v>27</v>
      </c>
      <c r="B157" s="40"/>
      <c r="C157" s="14">
        <v>0</v>
      </c>
    </row>
    <row r="158" spans="1:4" x14ac:dyDescent="0.25">
      <c r="A158" s="40" t="s">
        <v>28</v>
      </c>
      <c r="B158" s="40"/>
      <c r="C158" s="12">
        <v>25180</v>
      </c>
    </row>
    <row r="159" spans="1:4" x14ac:dyDescent="0.25">
      <c r="A159" s="40" t="s">
        <v>29</v>
      </c>
      <c r="B159" s="40"/>
      <c r="C159" s="12">
        <f>C160+C161+C162+C163</f>
        <v>16800</v>
      </c>
    </row>
    <row r="160" spans="1:4" x14ac:dyDescent="0.25">
      <c r="A160" s="40" t="s">
        <v>190</v>
      </c>
      <c r="B160" s="40"/>
      <c r="C160" s="12">
        <v>16800</v>
      </c>
    </row>
    <row r="161" spans="1:3" x14ac:dyDescent="0.25">
      <c r="A161" s="40" t="s">
        <v>62</v>
      </c>
      <c r="B161" s="40"/>
      <c r="C161" s="12">
        <v>0</v>
      </c>
    </row>
    <row r="162" spans="1:3" x14ac:dyDescent="0.25">
      <c r="A162" s="40" t="s">
        <v>68</v>
      </c>
      <c r="B162" s="40"/>
      <c r="C162" s="12">
        <v>0</v>
      </c>
    </row>
    <row r="163" spans="1:3" x14ac:dyDescent="0.25">
      <c r="A163" s="40" t="s">
        <v>69</v>
      </c>
      <c r="B163" s="40"/>
      <c r="C163" s="12">
        <v>0</v>
      </c>
    </row>
    <row r="164" spans="1:3" x14ac:dyDescent="0.25">
      <c r="A164" s="40" t="s">
        <v>30</v>
      </c>
      <c r="B164" s="40"/>
      <c r="C164" s="12">
        <v>0</v>
      </c>
    </row>
    <row r="165" spans="1:3" x14ac:dyDescent="0.25">
      <c r="A165" s="40" t="s">
        <v>31</v>
      </c>
      <c r="B165" s="40"/>
      <c r="C165" s="12">
        <f>C166+C167</f>
        <v>500</v>
      </c>
    </row>
    <row r="166" spans="1:3" x14ac:dyDescent="0.25">
      <c r="A166" s="40" t="s">
        <v>191</v>
      </c>
      <c r="B166" s="40"/>
      <c r="C166" s="12">
        <v>500</v>
      </c>
    </row>
    <row r="167" spans="1:3" x14ac:dyDescent="0.25">
      <c r="A167" s="40" t="s">
        <v>77</v>
      </c>
      <c r="B167" s="40"/>
      <c r="C167" s="12">
        <v>0</v>
      </c>
    </row>
    <row r="168" spans="1:3" x14ac:dyDescent="0.25">
      <c r="A168" s="40" t="s">
        <v>32</v>
      </c>
      <c r="B168" s="40"/>
      <c r="C168" s="12">
        <f>C169+C170</f>
        <v>123122.25</v>
      </c>
    </row>
    <row r="169" spans="1:3" x14ac:dyDescent="0.25">
      <c r="A169" s="40" t="s">
        <v>46</v>
      </c>
      <c r="B169" s="40"/>
      <c r="C169" s="12">
        <v>123122.25</v>
      </c>
    </row>
    <row r="170" spans="1:3" x14ac:dyDescent="0.25">
      <c r="A170" s="40" t="s">
        <v>61</v>
      </c>
      <c r="B170" s="40"/>
      <c r="C170" s="12">
        <v>0</v>
      </c>
    </row>
    <row r="171" spans="1:3" x14ac:dyDescent="0.25">
      <c r="A171" s="39" t="s">
        <v>33</v>
      </c>
      <c r="B171" s="39"/>
      <c r="C171" s="17">
        <f>C176+C172+C174+C173+C175</f>
        <v>54075.990000000005</v>
      </c>
    </row>
    <row r="172" spans="1:3" x14ac:dyDescent="0.25">
      <c r="A172" s="40" t="s">
        <v>54</v>
      </c>
      <c r="B172" s="40"/>
      <c r="C172" s="12">
        <v>1910.11</v>
      </c>
    </row>
    <row r="173" spans="1:3" x14ac:dyDescent="0.25">
      <c r="A173" s="40" t="s">
        <v>55</v>
      </c>
      <c r="B173" s="40"/>
      <c r="C173" s="12">
        <v>43010.5</v>
      </c>
    </row>
    <row r="174" spans="1:3" x14ac:dyDescent="0.25">
      <c r="A174" s="40" t="s">
        <v>78</v>
      </c>
      <c r="B174" s="40"/>
      <c r="C174" s="12">
        <v>724.53</v>
      </c>
    </row>
    <row r="175" spans="1:3" x14ac:dyDescent="0.25">
      <c r="A175" s="40" t="s">
        <v>56</v>
      </c>
      <c r="B175" s="40"/>
      <c r="C175" s="12">
        <v>0</v>
      </c>
    </row>
    <row r="176" spans="1:3" x14ac:dyDescent="0.25">
      <c r="A176" s="40" t="s">
        <v>48</v>
      </c>
      <c r="B176" s="40"/>
      <c r="C176" s="12">
        <v>8430.85</v>
      </c>
    </row>
    <row r="177" spans="1:6" x14ac:dyDescent="0.25">
      <c r="A177" s="39" t="s">
        <v>34</v>
      </c>
      <c r="B177" s="39"/>
      <c r="C177" s="18">
        <f>C178+C179+C180+C184</f>
        <v>460014.32</v>
      </c>
    </row>
    <row r="178" spans="1:6" x14ac:dyDescent="0.25">
      <c r="A178" s="43" t="s">
        <v>194</v>
      </c>
      <c r="B178" s="43"/>
      <c r="C178" s="3">
        <v>316090.93</v>
      </c>
    </row>
    <row r="179" spans="1:6" x14ac:dyDescent="0.25">
      <c r="A179" s="43" t="s">
        <v>50</v>
      </c>
      <c r="B179" s="43"/>
      <c r="C179" s="3">
        <v>66379.100000000006</v>
      </c>
    </row>
    <row r="180" spans="1:6" s="20" customFormat="1" ht="14.25" x14ac:dyDescent="0.2">
      <c r="A180" s="46" t="s">
        <v>195</v>
      </c>
      <c r="B180" s="46"/>
      <c r="C180" s="6">
        <f>SUM(C181:C183)</f>
        <v>15696.11</v>
      </c>
    </row>
    <row r="181" spans="1:6" x14ac:dyDescent="0.25">
      <c r="A181" s="43" t="s">
        <v>196</v>
      </c>
      <c r="B181" s="43"/>
      <c r="C181" s="3">
        <v>856.26</v>
      </c>
      <c r="F181" s="35"/>
    </row>
    <row r="182" spans="1:6" x14ac:dyDescent="0.25">
      <c r="A182" s="43" t="s">
        <v>197</v>
      </c>
      <c r="B182" s="43"/>
      <c r="C182" s="3">
        <v>7047.66</v>
      </c>
      <c r="F182" s="36"/>
    </row>
    <row r="183" spans="1:6" x14ac:dyDescent="0.25">
      <c r="A183" s="43" t="s">
        <v>198</v>
      </c>
      <c r="B183" s="43"/>
      <c r="C183" s="3">
        <v>7792.19</v>
      </c>
      <c r="F183" s="36"/>
    </row>
    <row r="184" spans="1:6" s="20" customFormat="1" ht="14.25" x14ac:dyDescent="0.2">
      <c r="A184" s="46" t="s">
        <v>211</v>
      </c>
      <c r="B184" s="46"/>
      <c r="C184" s="6">
        <f>SUM(C185:C194)</f>
        <v>61848.18</v>
      </c>
    </row>
    <row r="185" spans="1:6" s="20" customFormat="1" x14ac:dyDescent="0.2">
      <c r="A185" s="43" t="s">
        <v>199</v>
      </c>
      <c r="B185" s="43"/>
      <c r="C185" s="3">
        <v>263.45999999999998</v>
      </c>
      <c r="F185" s="37"/>
    </row>
    <row r="186" spans="1:6" ht="15" customHeight="1" x14ac:dyDescent="0.25">
      <c r="A186" s="43" t="s">
        <v>200</v>
      </c>
      <c r="B186" s="43"/>
      <c r="C186" s="4">
        <v>2568.77</v>
      </c>
      <c r="F186" s="35"/>
    </row>
    <row r="187" spans="1:6" ht="15" customHeight="1" x14ac:dyDescent="0.25">
      <c r="A187" s="43" t="s">
        <v>201</v>
      </c>
      <c r="B187" s="43"/>
      <c r="C187" s="4">
        <v>1383.19</v>
      </c>
      <c r="F187" s="36"/>
    </row>
    <row r="188" spans="1:6" ht="15" customHeight="1" x14ac:dyDescent="0.25">
      <c r="A188" s="43" t="s">
        <v>202</v>
      </c>
      <c r="B188" s="43"/>
      <c r="C188" s="4">
        <v>3029.84</v>
      </c>
      <c r="F188" s="36"/>
    </row>
    <row r="189" spans="1:6" x14ac:dyDescent="0.25">
      <c r="A189" s="43" t="s">
        <v>203</v>
      </c>
      <c r="B189" s="43"/>
      <c r="C189" s="4">
        <v>1185.5899999999999</v>
      </c>
      <c r="F189" s="35"/>
    </row>
    <row r="190" spans="1:6" x14ac:dyDescent="0.25">
      <c r="A190" s="43" t="s">
        <v>204</v>
      </c>
      <c r="B190" s="43"/>
      <c r="C190" s="4">
        <v>2371.1799999999998</v>
      </c>
      <c r="F190" s="35"/>
    </row>
    <row r="191" spans="1:6" x14ac:dyDescent="0.25">
      <c r="A191" s="43" t="s">
        <v>205</v>
      </c>
      <c r="B191" s="43" t="s">
        <v>51</v>
      </c>
      <c r="C191" s="4">
        <v>15807.84</v>
      </c>
      <c r="F191" s="36"/>
    </row>
    <row r="192" spans="1:6" x14ac:dyDescent="0.25">
      <c r="A192" s="43" t="s">
        <v>206</v>
      </c>
      <c r="B192" s="43" t="s">
        <v>52</v>
      </c>
      <c r="C192" s="4">
        <v>29178.639999999999</v>
      </c>
      <c r="F192" s="36"/>
    </row>
    <row r="193" spans="1:6" x14ac:dyDescent="0.25">
      <c r="A193" s="43" t="s">
        <v>207</v>
      </c>
      <c r="B193" s="43" t="s">
        <v>52</v>
      </c>
      <c r="C193" s="4">
        <v>1778.38</v>
      </c>
      <c r="F193" s="36"/>
    </row>
    <row r="194" spans="1:6" x14ac:dyDescent="0.25">
      <c r="A194" s="43" t="s">
        <v>208</v>
      </c>
      <c r="B194" s="43"/>
      <c r="C194" s="4">
        <v>4281.29</v>
      </c>
      <c r="F194" s="36"/>
    </row>
    <row r="195" spans="1:6" x14ac:dyDescent="0.25">
      <c r="A195" s="43" t="s">
        <v>209</v>
      </c>
      <c r="B195" s="43"/>
      <c r="C195" s="4">
        <v>6059.67</v>
      </c>
      <c r="F195" s="36"/>
    </row>
    <row r="196" spans="1:6" x14ac:dyDescent="0.25">
      <c r="A196" s="39" t="s">
        <v>35</v>
      </c>
      <c r="B196" s="39"/>
      <c r="C196" s="17">
        <f>C197</f>
        <v>30762.959999999999</v>
      </c>
    </row>
    <row r="197" spans="1:6" x14ac:dyDescent="0.25">
      <c r="A197" s="40" t="s">
        <v>49</v>
      </c>
      <c r="B197" s="40"/>
      <c r="C197" s="12">
        <v>30762.959999999999</v>
      </c>
    </row>
    <row r="198" spans="1:6" ht="15.75" customHeight="1" x14ac:dyDescent="0.25">
      <c r="A198" s="39" t="s">
        <v>36</v>
      </c>
      <c r="B198" s="39"/>
      <c r="C198" s="14">
        <f>C20+C32+C121+C171+C177+C196</f>
        <v>2121857.7200000002</v>
      </c>
    </row>
    <row r="199" spans="1:6" x14ac:dyDescent="0.25">
      <c r="A199" s="39" t="s">
        <v>37</v>
      </c>
      <c r="B199" s="39"/>
      <c r="C199" s="14">
        <f>C17-C198</f>
        <v>-522159.14000000036</v>
      </c>
    </row>
    <row r="200" spans="1:6" x14ac:dyDescent="0.25">
      <c r="A200" s="39" t="s">
        <v>79</v>
      </c>
      <c r="B200" s="39"/>
      <c r="C200" s="14">
        <f>B2+C17-B9-B17</f>
        <v>-1025534.3400000001</v>
      </c>
    </row>
    <row r="201" spans="1:6" x14ac:dyDescent="0.25">
      <c r="A201" s="39" t="s">
        <v>192</v>
      </c>
      <c r="B201" s="39"/>
      <c r="C201" s="14">
        <f>B3-C203-C202-C204-C205-C206</f>
        <v>436626.86</v>
      </c>
    </row>
    <row r="202" spans="1:6" x14ac:dyDescent="0.25">
      <c r="A202" s="40" t="s">
        <v>81</v>
      </c>
      <c r="B202" s="40"/>
      <c r="C202" s="12">
        <v>10500</v>
      </c>
    </row>
    <row r="203" spans="1:6" x14ac:dyDescent="0.25">
      <c r="A203" s="40" t="s">
        <v>86</v>
      </c>
      <c r="B203" s="40"/>
      <c r="C203" s="12">
        <v>59998</v>
      </c>
    </row>
    <row r="204" spans="1:6" ht="13.5" customHeight="1" x14ac:dyDescent="0.25">
      <c r="A204" s="44" t="s">
        <v>101</v>
      </c>
      <c r="B204" s="45"/>
      <c r="C204" s="27">
        <v>8165</v>
      </c>
      <c r="D204" s="31"/>
      <c r="E204" s="2"/>
    </row>
    <row r="205" spans="1:6" x14ac:dyDescent="0.25">
      <c r="A205" s="40" t="s">
        <v>86</v>
      </c>
      <c r="B205" s="40"/>
      <c r="C205" s="12">
        <v>62000</v>
      </c>
    </row>
    <row r="206" spans="1:6" ht="13.5" customHeight="1" x14ac:dyDescent="0.25">
      <c r="A206" s="44" t="s">
        <v>101</v>
      </c>
      <c r="B206" s="45"/>
      <c r="C206" s="27">
        <v>8165</v>
      </c>
      <c r="D206" s="31"/>
      <c r="E206" s="2"/>
    </row>
    <row r="207" spans="1:6" x14ac:dyDescent="0.25">
      <c r="A207" s="28"/>
      <c r="B207" s="28"/>
    </row>
    <row r="208" spans="1:6" x14ac:dyDescent="0.25">
      <c r="A208" s="28"/>
      <c r="B208" s="28"/>
    </row>
    <row r="209" spans="1:2" x14ac:dyDescent="0.25">
      <c r="A209" s="19" t="s">
        <v>53</v>
      </c>
      <c r="B209" s="7" t="s">
        <v>63</v>
      </c>
    </row>
    <row r="210" spans="1:2" x14ac:dyDescent="0.25">
      <c r="A210" s="19"/>
    </row>
    <row r="211" spans="1:2" x14ac:dyDescent="0.25">
      <c r="A211" s="19" t="s">
        <v>64</v>
      </c>
      <c r="B211" s="7" t="s">
        <v>210</v>
      </c>
    </row>
  </sheetData>
  <mergeCells count="90">
    <mergeCell ref="A204:B204"/>
    <mergeCell ref="A205:B205"/>
    <mergeCell ref="A206:B206"/>
    <mergeCell ref="A120:B120"/>
    <mergeCell ref="A176:B176"/>
    <mergeCell ref="A178:B178"/>
    <mergeCell ref="A181:B181"/>
    <mergeCell ref="A182:B182"/>
    <mergeCell ref="A184:B184"/>
    <mergeCell ref="A177:B177"/>
    <mergeCell ref="A179:B179"/>
    <mergeCell ref="A180:B180"/>
    <mergeCell ref="A189:B189"/>
    <mergeCell ref="A183:B183"/>
    <mergeCell ref="A31:B31"/>
    <mergeCell ref="A203:B203"/>
    <mergeCell ref="A195:B195"/>
    <mergeCell ref="A190:B190"/>
    <mergeCell ref="A188:B188"/>
    <mergeCell ref="A187:B187"/>
    <mergeCell ref="A186:B186"/>
    <mergeCell ref="A194:B194"/>
    <mergeCell ref="A193:B193"/>
    <mergeCell ref="A173:B173"/>
    <mergeCell ref="A174:B174"/>
    <mergeCell ref="A192:B192"/>
    <mergeCell ref="A117:B117"/>
    <mergeCell ref="A191:B191"/>
    <mergeCell ref="A175:B175"/>
    <mergeCell ref="A185:B185"/>
    <mergeCell ref="A110:B110"/>
    <mergeCell ref="A111:B111"/>
    <mergeCell ref="A113:B113"/>
    <mergeCell ref="A112:B112"/>
    <mergeCell ref="A118:B118"/>
    <mergeCell ref="A114:B114"/>
    <mergeCell ref="A116:B116"/>
    <mergeCell ref="A115:B115"/>
    <mergeCell ref="A158:B158"/>
    <mergeCell ref="A157:B157"/>
    <mergeCell ref="A159:B159"/>
    <mergeCell ref="A122:B122"/>
    <mergeCell ref="A123:B123"/>
    <mergeCell ref="A119:B119"/>
    <mergeCell ref="A200:B200"/>
    <mergeCell ref="A199:B199"/>
    <mergeCell ref="A197:B197"/>
    <mergeCell ref="A196:B196"/>
    <mergeCell ref="A198:B198"/>
    <mergeCell ref="A33:B33"/>
    <mergeCell ref="A35:B35"/>
    <mergeCell ref="A34:B34"/>
    <mergeCell ref="A108:B108"/>
    <mergeCell ref="A109:B109"/>
    <mergeCell ref="A105:B105"/>
    <mergeCell ref="A107:B107"/>
    <mergeCell ref="A106:B106"/>
    <mergeCell ref="A101:B101"/>
    <mergeCell ref="A102:B102"/>
    <mergeCell ref="A103:B103"/>
    <mergeCell ref="A104:B104"/>
    <mergeCell ref="A170:B170"/>
    <mergeCell ref="A171:B171"/>
    <mergeCell ref="A124:B124"/>
    <mergeCell ref="A169:B169"/>
    <mergeCell ref="A161:B161"/>
    <mergeCell ref="A168:B168"/>
    <mergeCell ref="A167:B167"/>
    <mergeCell ref="A166:B166"/>
    <mergeCell ref="A164:B164"/>
    <mergeCell ref="A165:B165"/>
    <mergeCell ref="A162:B162"/>
    <mergeCell ref="A163:B163"/>
    <mergeCell ref="A160:B160"/>
    <mergeCell ref="A201:B201"/>
    <mergeCell ref="A202:B202"/>
    <mergeCell ref="A1:C1"/>
    <mergeCell ref="A19:B19"/>
    <mergeCell ref="A20:B20"/>
    <mergeCell ref="A21:B21"/>
    <mergeCell ref="A18:C18"/>
    <mergeCell ref="A22:B22"/>
    <mergeCell ref="A24:B24"/>
    <mergeCell ref="A29:B29"/>
    <mergeCell ref="A28:B28"/>
    <mergeCell ref="A32:B32"/>
    <mergeCell ref="A23:B23"/>
    <mergeCell ref="A30:B30"/>
    <mergeCell ref="A172:B172"/>
    <mergeCell ref="A121:B12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2024-03-30T12:49:40Z</dcterms:modified>
</cp:coreProperties>
</file>