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E6DFAA81-3C0C-408D-B32B-89C1F55CB46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Аркуш1" sheetId="1" r:id="rId1"/>
  </sheets>
  <calcPr calcId="191029"/>
</workbook>
</file>

<file path=xl/calcChain.xml><?xml version="1.0" encoding="utf-8"?>
<calcChain xmlns="http://schemas.openxmlformats.org/spreadsheetml/2006/main">
  <c r="C75" i="1" l="1"/>
  <c r="C137" i="1"/>
  <c r="C132" i="1"/>
  <c r="C78" i="1"/>
  <c r="C35" i="1"/>
  <c r="C23" i="1"/>
  <c r="C84" i="1" l="1"/>
  <c r="C4" i="1" l="1"/>
  <c r="B4" i="1"/>
  <c r="C65" i="1"/>
  <c r="C111" i="1" l="1"/>
  <c r="C117" i="1" l="1"/>
  <c r="C10" i="1"/>
  <c r="B10" i="1"/>
  <c r="C16" i="1" l="1"/>
  <c r="B16" i="1"/>
  <c r="C153" i="1" l="1"/>
  <c r="C149" i="1"/>
  <c r="C129" i="1" l="1"/>
  <c r="C123" i="1" l="1"/>
  <c r="C69" i="1" l="1"/>
  <c r="C32" i="1" s="1"/>
  <c r="C120" i="1" l="1"/>
  <c r="C81" i="1" s="1"/>
  <c r="C19" i="1"/>
  <c r="C151" i="1" l="1"/>
  <c r="C152" i="1" l="1"/>
</calcChain>
</file>

<file path=xl/sharedStrings.xml><?xml version="1.0" encoding="utf-8"?>
<sst xmlns="http://schemas.openxmlformats.org/spreadsheetml/2006/main" count="162" uniqueCount="160">
  <si>
    <t>1. Содержание жилья (платежи населения) в том числе:</t>
  </si>
  <si>
    <t>1.1. Содержание общего имущества</t>
  </si>
  <si>
    <t>2. Прочие доходы</t>
  </si>
  <si>
    <t>2.2. Доходы от интернет провайдеров</t>
  </si>
  <si>
    <t>2.3. Услуги квартиросъемщикам</t>
  </si>
  <si>
    <t>Итого содержание общего имущества и прочие доходы</t>
  </si>
  <si>
    <t>РАСХОДЫ</t>
  </si>
  <si>
    <t>ДОХОДЫ</t>
  </si>
  <si>
    <t>1. Ремонт конструктивных элементов зданий:</t>
  </si>
  <si>
    <t xml:space="preserve">1.1. Заработная плата за текущий ремонт </t>
  </si>
  <si>
    <t>1.2. Страховые взносы</t>
  </si>
  <si>
    <t xml:space="preserve">1.3. Техническое обслуживание дымоходов и вентканалов </t>
  </si>
  <si>
    <t>1.4. Материальные затраты</t>
  </si>
  <si>
    <t>1.5. Прочие расходы</t>
  </si>
  <si>
    <t>1.6. Услуги сторонних организаций</t>
  </si>
  <si>
    <t>2. Ремонт и обслуживание внутридомового инженерного оборудования:</t>
  </si>
  <si>
    <t>2.1. Заработная плата за текущий ремонт</t>
  </si>
  <si>
    <t>2.2. Страховые взносы</t>
  </si>
  <si>
    <t>2.3. Материальные затраты</t>
  </si>
  <si>
    <t>2.9. Техническое обслуживание лифтов</t>
  </si>
  <si>
    <t>2.10. Экспертое обследование (диагностика лифтов)</t>
  </si>
  <si>
    <t>2.11. Заработная плата лифтеров</t>
  </si>
  <si>
    <t>2.12. Страховые взносы</t>
  </si>
  <si>
    <t>3. Благоустройство и обеспечение санитарного состояния жилого фонда</t>
  </si>
  <si>
    <t>3.1. Заработная плата за благоустройство</t>
  </si>
  <si>
    <t>3.2. Страховые взносы</t>
  </si>
  <si>
    <t>3.3. Материальные затраты</t>
  </si>
  <si>
    <t>3.4. Автотранспортные услуги</t>
  </si>
  <si>
    <t>3.5. Дератизация</t>
  </si>
  <si>
    <t>3.6. Услуги сторонних организаций</t>
  </si>
  <si>
    <t>3.7. Транспортировка КГМ</t>
  </si>
  <si>
    <t>3.8. Прочие расходы</t>
  </si>
  <si>
    <t>3.9. Оплата ресурсоснабжающим организациям</t>
  </si>
  <si>
    <t>4. Внеэксплутационные расходы</t>
  </si>
  <si>
    <t>5. Общеэксплутационные расходы</t>
  </si>
  <si>
    <t>6.Прочие и прямые затраты, услуги РРКЦ</t>
  </si>
  <si>
    <t>Всего расходов</t>
  </si>
  <si>
    <t>Финансовый результат</t>
  </si>
  <si>
    <t>1.5. Задолженность безнадежная к взысканию</t>
  </si>
  <si>
    <t>Начислено руб.</t>
  </si>
  <si>
    <t>Оплачено руб.</t>
  </si>
  <si>
    <t xml:space="preserve">2.13. Прочие расходы </t>
  </si>
  <si>
    <t>2.11. Расходы по управлению лифтовым хозяйством</t>
  </si>
  <si>
    <t>Внеэксплутационные расходы</t>
  </si>
  <si>
    <t>Материалы и запчасти</t>
  </si>
  <si>
    <t>Накладные расходы</t>
  </si>
  <si>
    <t>Утилизация люминесцентных ламп</t>
  </si>
  <si>
    <t>Электроэнергия</t>
  </si>
  <si>
    <t>2.14. Услуги сторонних организаций</t>
  </si>
  <si>
    <t>Услуги банка</t>
  </si>
  <si>
    <t>Услуги РРКЦ</t>
  </si>
  <si>
    <t xml:space="preserve">            Юридические услуги</t>
  </si>
  <si>
    <t xml:space="preserve">            Аренда помещений</t>
  </si>
  <si>
    <t>Директор</t>
  </si>
  <si>
    <t>Госпошлина</t>
  </si>
  <si>
    <t>Налог</t>
  </si>
  <si>
    <t>Возмещение ущерба</t>
  </si>
  <si>
    <t>1.6. Реализация адресных ремонтных программ</t>
  </si>
  <si>
    <t>2.10.1 Техническое освидетельствование лифтов</t>
  </si>
  <si>
    <t>2.10.2 Страхование лифтов</t>
  </si>
  <si>
    <t>Полив зеленых насаждений</t>
  </si>
  <si>
    <t>Утилицация природных отходов</t>
  </si>
  <si>
    <t>Снегоуборочные работы</t>
  </si>
  <si>
    <t>Кудла Н.Е.</t>
  </si>
  <si>
    <t>Экономист-бухгалтер</t>
  </si>
  <si>
    <t>1.4. Содержание лифта</t>
  </si>
  <si>
    <t>2.4. Охрана</t>
  </si>
  <si>
    <t>2.5. Домофон</t>
  </si>
  <si>
    <t>Охрана</t>
  </si>
  <si>
    <t>Обслуживание домофонов</t>
  </si>
  <si>
    <t>2.4. Аварийное обслуживание</t>
  </si>
  <si>
    <t>2.5. Техническое обслуживание внутридомового газового оборудования (1 раз в 3 года)</t>
  </si>
  <si>
    <t>2.6. Диагностика ВГДО 1 раз в 5 лет</t>
  </si>
  <si>
    <t>2.7. Техническое обслуживание индивидуального теплового пункта</t>
  </si>
  <si>
    <t>2.1. Госпошлина, пеня</t>
  </si>
  <si>
    <t>2.8. Техническое обслуживание ОДПУТЭ</t>
  </si>
  <si>
    <t>Опрессовка системы отопления и горячего водоснабжения</t>
  </si>
  <si>
    <t xml:space="preserve">1.2. Электроэнергия ОДН </t>
  </si>
  <si>
    <t>Пеня</t>
  </si>
  <si>
    <t>Остаток денежных средств на 01.01.2023 года</t>
  </si>
  <si>
    <t>Годовая отчетность о расходовании полученных денежных средств по многоквартирному дому № 27 по улице Н.Островского за 2023 год</t>
  </si>
  <si>
    <t>задвижка калиточная 
Основной склад
Поступление (акт, накладная, УПД) 0УБП-000331 от 27.04.2023 17:12:03</t>
  </si>
  <si>
    <t>Замок навесной
Основной склад
Поступление (акт, накладная, УПД) 0УБП-000331 от 27.04.2023 17:12:03</t>
  </si>
  <si>
    <t>Ключ английский
Основной склад
Поступление (акт, накладная, УПД) 0УБП-000331 от 27.04.2023 17:12:03</t>
  </si>
  <si>
    <t>минвата Кнауф
Основной склад
Поступление (акт, накладная, УПД) 0УБП-000347 от 17.04.2023 17:24:51</t>
  </si>
  <si>
    <t>дюбель 10*100
Основной склад
Поступление (акт, накладная, УПД) 0УБП-000347 от 17.04.2023 17:24:51</t>
  </si>
  <si>
    <t>изоспан А70
Основной склад
Поступление (акт, накладная, УПД) 0УБП-000347 от 17.04.2023 17:24:51</t>
  </si>
  <si>
    <t>Трос сантехнический 7м
Основной склад
Поступление (акт, накладная, УПД) УЭР00000121 от 10.02.2023 12:00:18</t>
  </si>
  <si>
    <t>Кран  шар. 1/2 мини
Основной склад
Поступление (акт, накладная, УПД) УЭР00000121 от 10.02.2023 12:00:18</t>
  </si>
  <si>
    <t>Светильник "Интеллект-ЖКХ"
Основной склад
Поступление (акт, накладная, УПД) УЭР00000156 от 21.02.2023 14:38:30</t>
  </si>
  <si>
    <t>Затвор дисковый ду 40
Основной склад
Поступление (акт, накладная, УПД) 0УБП-000480 от 05.07.2023 12:00:04</t>
  </si>
  <si>
    <t>Затвор дисковый ду 65
Основной склад
Поступление (акт, накладная, УПД) 0УБП-000481 от 05.07.2023 12:00:05</t>
  </si>
  <si>
    <t>Кран шаровой  Ду 40
Основной склад
Поступление (акт, накладная, УПД) 0УБП-000481 от 05.07.2023 12:00:05</t>
  </si>
  <si>
    <t>Прокладка паронит ДУ 40
Основной склад
Поступление (акт, накладная, УПД) 0УБП-000480 от 05.07.2023 12:00:04</t>
  </si>
  <si>
    <t>Фланец стальной плоский ДУ 40
Основной склад
Поступление (акт, накладная, УПД) 0УБП-000480 от 05.07.2023 12:00:04</t>
  </si>
  <si>
    <t>Комплект светодиодных линеек 36Вт
Основной склад
Поступление (акт, накладная, УПД) 0УБП-000266 от 23.03.2023 11:28:46</t>
  </si>
  <si>
    <t>Лампа LED 11Вт
Основной склад
Поступление (акт, накладная, УПД) 0УБП-000333 от 03.05.2023 17:52:57</t>
  </si>
  <si>
    <t>Кольцо уплотнительное
Основной склад
Поступление (акт, накладная, УПД) 0УБП-000584 от 28.08.2023 14:22:17</t>
  </si>
  <si>
    <t>Труба канал. 110  2 м
Основной склад
Поступление (акт, накладная, УПД) 0УБП-000584 от 28.08.2023 14:22:17</t>
  </si>
  <si>
    <t>Воздухоотводчик автомат. 
Основной склад
Поступление (акт, накладная, УПД) 0УБП-000773 от 20.10.2023 20:24:36</t>
  </si>
  <si>
    <t>Рем. комплект
Основной склад
Поступление (акт, накладная, УПД) 0УБП-000775 от 10.10.2023 16:49:19</t>
  </si>
  <si>
    <t>Прокладка резиновая 3/4
Основной склад
Поступление (акт, накладная, УПД) 0УБП-000775 от 10.10.2023 16:49:19</t>
  </si>
  <si>
    <t>Дренажный насос 
Основной склад
Поступление (акт, накладная, УПД) 0УБП-000775 от 10.10.2023 16:49:19</t>
  </si>
  <si>
    <t>Светильник LED 40 ВТ 
Основной склад
Поступление (акт, накладная, УПД) 0УБП-000790 от 23.10.2023 22:10:41</t>
  </si>
  <si>
    <t>компенсатор антивибрационный
Основной склад
Поступление (акт, накладная, УПД) 0УБП-000852 от 09.11.2023 17:31:55</t>
  </si>
  <si>
    <t>Воздухоотводчик автомат. 
Основной склад
Поступление (акт, накладная, УПД) 0УБП-000853 от 09.11.2023 17:31:56</t>
  </si>
  <si>
    <t>Кран шаровой  Ду 32
Основной склад
Поступление (акт, накладная, УПД) 0УБП-000902 от 18.12.2023 16:05:29</t>
  </si>
  <si>
    <t>Резьба ф 32
Основной склад
Поступление (акт, накладная, УПД) 0УБП-000902 от 18.12.2023 16:05:29</t>
  </si>
  <si>
    <t>отвод ст 38*4
Основной склад
Поступление (акт, накладная, УПД) 0УБП-000902 от 18.12.2023 16:05:29</t>
  </si>
  <si>
    <t>прокладка  резиновая ду25
Основной склад
Поступление (акт, накладная, УПД) 0УБП-000907 от 20.12.2023 14:20:21</t>
  </si>
  <si>
    <t>прокладка  резиновая ду20
Основной склад
Поступление (акт, накладная, УПД) 0УБП-000907 от 20.12.2023 14:20:21</t>
  </si>
  <si>
    <t>Заправка дозатора реагентов "Комплексон-6" на ГВС</t>
  </si>
  <si>
    <t>Перчатки трикотажные хб с ПВХ
Основной склад
Поступление (акт, накладная, УПД) УЭР00000101 от 16.02.2023 13:50:21</t>
  </si>
  <si>
    <t>мешки для мусора 120
Основной склад
Поступление (акт, накладная, УПД) УЭР00000101 от 16.02.2023 13:50:21</t>
  </si>
  <si>
    <t>моющее средство локус
Основной склад
Поступление (акт, накладная, УПД) УЭР00000101 от 16.02.2023 13:50:21</t>
  </si>
  <si>
    <t>Полотно ХП
Основной склад
Поступление (акт, накладная, УПД) УЭР00000101 от 16.02.2023 13:50:21</t>
  </si>
  <si>
    <t>Краска эмаль ПФ -115  оранжевая
Основной склад
Поступление (акт, накладная, УПД) 0УБП-000275 от 14.04.2023 16:19:11</t>
  </si>
  <si>
    <t>Эмаль ПФ 115 серая
Основной склад
Поступление (акт, накладная, УПД) 0УБП-000275 от 14.04.2023 16:19:11</t>
  </si>
  <si>
    <t>Бензин АИ-92
Основной склад
Поступление (акт, накладная, УПД) 0УБП-000392 от 31.05.2023 6:00:00</t>
  </si>
  <si>
    <t>Белизна 5 л.
Основной склад
Поступление (акт, накладная, УПД) 0УБП-000420 от 16.06.2023 16:00:08</t>
  </si>
  <si>
    <t>Жидкость для стекол Золушка 750 г
Основной склад
Поступление (акт, накладная, УПД) 0УБП-000420 от 16.06.2023 16:00:08</t>
  </si>
  <si>
    <t>мешки для мусора 240 л
Основной склад
Поступление (акт, накладная, УПД) 0УБП-000420 от 16.06.2023 16:00:08</t>
  </si>
  <si>
    <t>Перчатки резиновые Латекс
Основной склад
Поступление (акт, накладная, УПД) 0УБП-000297 от 17.04.2023 17:24:49</t>
  </si>
  <si>
    <t>Перчатки с ПВХ напылением
Основной склад
Поступление (акт, накладная, УПД) 0УБП-000328 от 02.05.2023 14:39:52</t>
  </si>
  <si>
    <t>Перчатки трикотажные хб с ПВХ
Основной склад
Поступление (акт, накладная, УПД) 0УБП-000420 от 16.06.2023 16:00:08</t>
  </si>
  <si>
    <t>Перчатки хоз. резиновые
Основной склад
Поступление (акт, накладная, УПД) 0УБП-000426 от 21.06.2023 18:00:13</t>
  </si>
  <si>
    <t>Салфетки микрофибра 50*60
Основной склад
Поступление (акт, накладная, УПД) 0УБП-000297 от 17.04.2023 17:24:49</t>
  </si>
  <si>
    <t>чистящее средство Чистин
Основной склад
Поступление (акт, накладная, УПД) 0УБП-000297 от 17.04.2023 17:24:49</t>
  </si>
  <si>
    <t>мешки для мусора 60л
Основной склад
Поступление (акт, накладная, УПД) 0УБП-000601 от 29.08.2023 17:25:04</t>
  </si>
  <si>
    <t>Салфетки микрофибра
Основной склад
Поступление (акт, накладная, УПД) 0УБП-000601 от 29.08.2023 17:25:04</t>
  </si>
  <si>
    <t>Жавель Син. таблетки
Основной склад
Поступление (акт, накладная, УПД) 0УБП-000884 от 26.12.2023 16:14:12</t>
  </si>
  <si>
    <t>мешки для мусора 30л
Основной склад
Поступление (акт, накладная, УПД) 0УБП-000786 от 31.10.2023 23:59:59</t>
  </si>
  <si>
    <t>Полотно ХП
Основной склад
Поступление (акт, накладная, УПД) 0УБП-000786 от 31.10.2023 23:59:59</t>
  </si>
  <si>
    <t>Салфетка д/пола
Основной склад
Поступление (акт, накладная, УПД) 0УБП-000881 от 20.12.2023 14:20:20</t>
  </si>
  <si>
    <t>чистящее средство Белизна
Основной склад
Поступление (акт, накладная, УПД) 0УБП-000884 от 26.12.2023 16:14:12</t>
  </si>
  <si>
    <t>Галит
Основной склад
Поступление (акт, накладная, УПД) 0УБП-000848 от 14.11.2023 16:00:19</t>
  </si>
  <si>
    <t>Сварочные работы</t>
  </si>
  <si>
    <t>Изготовление ключей для мусорокамеры</t>
  </si>
  <si>
    <t>Остаток денежных средств на 01.01.2024 года</t>
  </si>
  <si>
    <t>Скутарь Л.С.</t>
  </si>
  <si>
    <t xml:space="preserve">Спецодежда и инвентарь </t>
  </si>
  <si>
    <t>Заработная плата АУП</t>
  </si>
  <si>
    <t>Страховые взносы</t>
  </si>
  <si>
    <t>Прочие расходы</t>
  </si>
  <si>
    <t>Сопровождение интернет ресурса</t>
  </si>
  <si>
    <t>Услуги связи и интернет</t>
  </si>
  <si>
    <t>ГСМ</t>
  </si>
  <si>
    <t>Амортизация</t>
  </si>
  <si>
    <t>Расходы административно-хоз. персонала</t>
  </si>
  <si>
    <t>Почтовые расходы</t>
  </si>
  <si>
    <t>Информационные услуги поддержка 1с</t>
  </si>
  <si>
    <t>Канцелярские расходы</t>
  </si>
  <si>
    <t>Настройка программного обеспечения</t>
  </si>
  <si>
    <t>Сдача электронной отчетности</t>
  </si>
  <si>
    <t>Ремонт и обслуживание оргтех</t>
  </si>
  <si>
    <t>Юридические услуги</t>
  </si>
  <si>
    <t>Аренда помещений</t>
  </si>
  <si>
    <t>Обучение сотрудников</t>
  </si>
  <si>
    <t>Расходы на содержание офиса</t>
  </si>
  <si>
    <t>Хоз.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</si>
</sst>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\-0.00"/>
    <numFmt numFmtId="165" formatCode="0.00_ ;[Red]\-0.00\ "/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164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/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1" fillId="0" borderId="1" xfId="1" applyFont="1" applyBorder="1" applyAlignment="1">
      <alignment vertical="top" wrapText="1"/>
    </xf>
    <xf numFmtId="2" fontId="1" fillId="0" borderId="1" xfId="1" applyNumberFormat="1" applyFont="1" applyBorder="1" applyAlignment="1">
      <alignment horizontal="right" vertical="top" wrapText="1"/>
    </xf>
    <xf numFmtId="4" fontId="1" fillId="0" borderId="1" xfId="1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2" fontId="1" fillId="0" borderId="0" xfId="0" applyNumberFormat="1" applyFont="1"/>
    <xf numFmtId="4" fontId="1" fillId="0" borderId="0" xfId="0" applyNumberFormat="1" applyFont="1"/>
    <xf numFmtId="4" fontId="2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2">
    <cellStyle name="Обычный" xfId="0" builtinId="0"/>
    <cellStyle name="Обычный_Аркуш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8"/>
  <sheetViews>
    <sheetView tabSelected="1" workbookViewId="0">
      <selection activeCell="C126" sqref="C126"/>
    </sheetView>
  </sheetViews>
  <sheetFormatPr defaultColWidth="9.140625" defaultRowHeight="15" x14ac:dyDescent="0.25"/>
  <cols>
    <col min="1" max="1" width="56.42578125" style="7" customWidth="1"/>
    <col min="2" max="2" width="19.85546875" style="7" customWidth="1"/>
    <col min="3" max="3" width="18.42578125" style="7" bestFit="1" customWidth="1"/>
    <col min="4" max="16384" width="9.140625" style="7"/>
  </cols>
  <sheetData>
    <row r="1" spans="1:8" ht="30" customHeight="1" x14ac:dyDescent="0.25">
      <c r="A1" s="41" t="s">
        <v>80</v>
      </c>
      <c r="B1" s="41"/>
      <c r="C1" s="41"/>
    </row>
    <row r="2" spans="1:8" x14ac:dyDescent="0.25">
      <c r="A2" s="22" t="s">
        <v>79</v>
      </c>
      <c r="B2" s="8">
        <v>-246535.89</v>
      </c>
      <c r="C2" s="22"/>
    </row>
    <row r="3" spans="1:8" x14ac:dyDescent="0.25">
      <c r="A3" s="9" t="s">
        <v>7</v>
      </c>
      <c r="B3" s="9" t="s">
        <v>39</v>
      </c>
      <c r="C3" s="9" t="s">
        <v>40</v>
      </c>
      <c r="D3" s="10"/>
      <c r="E3" s="10"/>
      <c r="F3" s="10"/>
      <c r="G3" s="10"/>
      <c r="H3" s="10"/>
    </row>
    <row r="4" spans="1:8" x14ac:dyDescent="0.25">
      <c r="A4" s="11" t="s">
        <v>0</v>
      </c>
      <c r="B4" s="11">
        <f>B5+B6+B7+B9</f>
        <v>1796735.8000000003</v>
      </c>
      <c r="C4" s="11">
        <f>C5+C6+C7+C9</f>
        <v>1691997.3199999998</v>
      </c>
      <c r="D4" s="10"/>
      <c r="E4" s="10"/>
      <c r="F4" s="10"/>
      <c r="G4" s="10"/>
      <c r="H4" s="10"/>
    </row>
    <row r="5" spans="1:8" x14ac:dyDescent="0.25">
      <c r="A5" s="12" t="s">
        <v>1</v>
      </c>
      <c r="B5" s="12">
        <v>1446866.57</v>
      </c>
      <c r="C5" s="12">
        <v>1368241.21</v>
      </c>
    </row>
    <row r="6" spans="1:8" x14ac:dyDescent="0.25">
      <c r="A6" s="12" t="s">
        <v>77</v>
      </c>
      <c r="B6" s="12">
        <v>148148.35</v>
      </c>
      <c r="C6" s="12">
        <v>128790.38</v>
      </c>
    </row>
    <row r="7" spans="1:8" x14ac:dyDescent="0.25">
      <c r="A7" s="11" t="s">
        <v>65</v>
      </c>
      <c r="B7" s="12">
        <v>201720.88</v>
      </c>
      <c r="C7" s="12">
        <v>194965.73</v>
      </c>
    </row>
    <row r="8" spans="1:8" x14ac:dyDescent="0.25">
      <c r="A8" s="11" t="s">
        <v>38</v>
      </c>
      <c r="B8" s="5">
        <v>0</v>
      </c>
      <c r="C8" s="12">
        <v>0</v>
      </c>
    </row>
    <row r="9" spans="1:8" x14ac:dyDescent="0.25">
      <c r="A9" s="11" t="s">
        <v>57</v>
      </c>
      <c r="B9" s="12">
        <v>0</v>
      </c>
      <c r="C9" s="12">
        <v>0</v>
      </c>
    </row>
    <row r="10" spans="1:8" x14ac:dyDescent="0.25">
      <c r="A10" s="11" t="s">
        <v>2</v>
      </c>
      <c r="B10" s="12">
        <f>B11+B12+B13+B14+B15</f>
        <v>0</v>
      </c>
      <c r="C10" s="12">
        <f>C11+C12+C13+C14+C15</f>
        <v>0</v>
      </c>
    </row>
    <row r="11" spans="1:8" x14ac:dyDescent="0.25">
      <c r="A11" s="11" t="s">
        <v>74</v>
      </c>
      <c r="B11" s="12">
        <v>0</v>
      </c>
      <c r="C11" s="12">
        <v>0</v>
      </c>
    </row>
    <row r="12" spans="1:8" x14ac:dyDescent="0.25">
      <c r="A12" s="11" t="s">
        <v>3</v>
      </c>
      <c r="B12" s="12">
        <v>0</v>
      </c>
      <c r="C12" s="12">
        <v>0</v>
      </c>
    </row>
    <row r="13" spans="1:8" x14ac:dyDescent="0.25">
      <c r="A13" s="11" t="s">
        <v>4</v>
      </c>
      <c r="B13" s="12"/>
      <c r="C13" s="12">
        <v>0</v>
      </c>
    </row>
    <row r="14" spans="1:8" x14ac:dyDescent="0.25">
      <c r="A14" s="11" t="s">
        <v>66</v>
      </c>
      <c r="B14" s="12"/>
      <c r="C14" s="12"/>
    </row>
    <row r="15" spans="1:8" x14ac:dyDescent="0.25">
      <c r="A15" s="11" t="s">
        <v>67</v>
      </c>
      <c r="B15" s="12"/>
      <c r="C15" s="12"/>
    </row>
    <row r="16" spans="1:8" ht="29.25" x14ac:dyDescent="0.25">
      <c r="A16" s="9" t="s">
        <v>5</v>
      </c>
      <c r="B16" s="12">
        <f>B4+B10</f>
        <v>1796735.8000000003</v>
      </c>
      <c r="C16" s="12">
        <f>C4+C10</f>
        <v>1691997.3199999998</v>
      </c>
    </row>
    <row r="17" spans="1:4" x14ac:dyDescent="0.25">
      <c r="A17" s="41"/>
      <c r="B17" s="41"/>
      <c r="C17" s="41"/>
    </row>
    <row r="18" spans="1:4" x14ac:dyDescent="0.25">
      <c r="A18" s="39" t="s">
        <v>6</v>
      </c>
      <c r="B18" s="39"/>
      <c r="C18" s="28" t="s">
        <v>40</v>
      </c>
    </row>
    <row r="19" spans="1:4" x14ac:dyDescent="0.25">
      <c r="A19" s="39" t="s">
        <v>8</v>
      </c>
      <c r="B19" s="39"/>
      <c r="C19" s="13">
        <f>C20+C21+C22+C23+C30+C31</f>
        <v>47760.639999999999</v>
      </c>
    </row>
    <row r="20" spans="1:4" x14ac:dyDescent="0.25">
      <c r="A20" s="36" t="s">
        <v>9</v>
      </c>
      <c r="B20" s="36"/>
      <c r="C20" s="12">
        <v>23635.27</v>
      </c>
    </row>
    <row r="21" spans="1:4" x14ac:dyDescent="0.25">
      <c r="A21" s="40" t="s">
        <v>10</v>
      </c>
      <c r="B21" s="40"/>
      <c r="C21" s="12">
        <v>4963.41</v>
      </c>
    </row>
    <row r="22" spans="1:4" x14ac:dyDescent="0.25">
      <c r="A22" s="36" t="s">
        <v>11</v>
      </c>
      <c r="B22" s="36"/>
      <c r="C22" s="12">
        <v>6318.96</v>
      </c>
    </row>
    <row r="23" spans="1:4" x14ac:dyDescent="0.25">
      <c r="A23" s="36" t="s">
        <v>12</v>
      </c>
      <c r="B23" s="36"/>
      <c r="C23" s="6">
        <f>SUM(C24:C29)</f>
        <v>12843</v>
      </c>
    </row>
    <row r="24" spans="1:4" ht="17.100000000000001" customHeight="1" x14ac:dyDescent="0.25">
      <c r="A24" s="23" t="s">
        <v>81</v>
      </c>
      <c r="B24" s="21"/>
      <c r="C24" s="27">
        <v>110</v>
      </c>
      <c r="D24" s="29"/>
    </row>
    <row r="25" spans="1:4" ht="17.100000000000001" customHeight="1" x14ac:dyDescent="0.25">
      <c r="A25" s="23" t="s">
        <v>82</v>
      </c>
      <c r="B25" s="21"/>
      <c r="C25" s="27">
        <v>360</v>
      </c>
      <c r="D25" s="29"/>
    </row>
    <row r="26" spans="1:4" ht="17.100000000000001" customHeight="1" x14ac:dyDescent="0.25">
      <c r="A26" s="23" t="s">
        <v>83</v>
      </c>
      <c r="B26" s="21"/>
      <c r="C26" s="27">
        <v>300</v>
      </c>
      <c r="D26" s="29"/>
    </row>
    <row r="27" spans="1:4" ht="17.100000000000001" customHeight="1" x14ac:dyDescent="0.25">
      <c r="A27" s="23" t="s">
        <v>84</v>
      </c>
      <c r="B27" s="21"/>
      <c r="C27" s="26">
        <v>7548</v>
      </c>
      <c r="D27" s="30"/>
    </row>
    <row r="28" spans="1:4" ht="17.100000000000001" customHeight="1" x14ac:dyDescent="0.25">
      <c r="A28" s="23" t="s">
        <v>85</v>
      </c>
      <c r="B28" s="21"/>
      <c r="C28" s="26">
        <v>1560</v>
      </c>
      <c r="D28" s="30"/>
    </row>
    <row r="29" spans="1:4" ht="17.100000000000001" customHeight="1" x14ac:dyDescent="0.25">
      <c r="A29" s="23" t="s">
        <v>86</v>
      </c>
      <c r="B29" s="21"/>
      <c r="C29" s="26">
        <v>2965</v>
      </c>
      <c r="D29" s="30"/>
    </row>
    <row r="30" spans="1:4" x14ac:dyDescent="0.25">
      <c r="A30" s="36" t="s">
        <v>13</v>
      </c>
      <c r="B30" s="36"/>
      <c r="C30" s="17">
        <v>0</v>
      </c>
    </row>
    <row r="31" spans="1:4" x14ac:dyDescent="0.25">
      <c r="A31" s="40" t="s">
        <v>14</v>
      </c>
      <c r="B31" s="40"/>
      <c r="C31" s="15">
        <v>0</v>
      </c>
    </row>
    <row r="32" spans="1:4" ht="14.25" customHeight="1" x14ac:dyDescent="0.25">
      <c r="A32" s="39" t="s">
        <v>15</v>
      </c>
      <c r="B32" s="39"/>
      <c r="C32" s="16">
        <f>C33+C34+C35+C60+C61+C62+C63+C64+C65+C66+C67+C68+C69+C73+C74+C75+C78</f>
        <v>627203.17000000004</v>
      </c>
    </row>
    <row r="33" spans="1:5" x14ac:dyDescent="0.25">
      <c r="A33" s="36" t="s">
        <v>16</v>
      </c>
      <c r="B33" s="36"/>
      <c r="C33" s="12">
        <v>262828.02</v>
      </c>
    </row>
    <row r="34" spans="1:5" x14ac:dyDescent="0.25">
      <c r="A34" s="36" t="s">
        <v>17</v>
      </c>
      <c r="B34" s="36"/>
      <c r="C34" s="12">
        <v>55193.88</v>
      </c>
    </row>
    <row r="35" spans="1:5" x14ac:dyDescent="0.25">
      <c r="A35" s="36" t="s">
        <v>18</v>
      </c>
      <c r="B35" s="36"/>
      <c r="C35" s="6">
        <f>SUM(C36:C59)</f>
        <v>51019.420000000006</v>
      </c>
    </row>
    <row r="36" spans="1:5" ht="16.5" customHeight="1" x14ac:dyDescent="0.25">
      <c r="A36" s="21" t="s">
        <v>87</v>
      </c>
      <c r="B36" s="21"/>
      <c r="C36" s="25">
        <v>1050</v>
      </c>
      <c r="D36" s="31"/>
      <c r="E36" s="1"/>
    </row>
    <row r="37" spans="1:5" ht="16.5" customHeight="1" x14ac:dyDescent="0.25">
      <c r="A37" s="21" t="s">
        <v>88</v>
      </c>
      <c r="B37" s="21"/>
      <c r="C37" s="24">
        <v>771</v>
      </c>
      <c r="D37" s="32"/>
      <c r="E37" s="2"/>
    </row>
    <row r="38" spans="1:5" ht="15" customHeight="1" x14ac:dyDescent="0.25">
      <c r="A38" s="21" t="s">
        <v>89</v>
      </c>
      <c r="B38" s="21"/>
      <c r="C38" s="24">
        <v>549.04999999999995</v>
      </c>
      <c r="D38" s="32"/>
      <c r="E38" s="2"/>
    </row>
    <row r="39" spans="1:5" ht="15.75" customHeight="1" x14ac:dyDescent="0.25">
      <c r="A39" s="21" t="s">
        <v>90</v>
      </c>
      <c r="B39" s="21"/>
      <c r="C39" s="25">
        <v>3645</v>
      </c>
      <c r="D39" s="33"/>
      <c r="E39" s="2"/>
    </row>
    <row r="40" spans="1:5" ht="15.75" customHeight="1" x14ac:dyDescent="0.25">
      <c r="A40" s="21" t="s">
        <v>91</v>
      </c>
      <c r="B40" s="21"/>
      <c r="C40" s="25">
        <v>3377.5</v>
      </c>
      <c r="D40" s="33"/>
      <c r="E40" s="2"/>
    </row>
    <row r="41" spans="1:5" ht="14.25" customHeight="1" x14ac:dyDescent="0.25">
      <c r="A41" s="21" t="s">
        <v>92</v>
      </c>
      <c r="B41" s="21"/>
      <c r="C41" s="25">
        <v>5008</v>
      </c>
      <c r="D41" s="33"/>
      <c r="E41" s="2"/>
    </row>
    <row r="42" spans="1:5" ht="13.5" customHeight="1" x14ac:dyDescent="0.25">
      <c r="A42" s="21" t="s">
        <v>93</v>
      </c>
      <c r="B42" s="21"/>
      <c r="C42" s="24">
        <v>48</v>
      </c>
      <c r="D42" s="32"/>
      <c r="E42" s="2"/>
    </row>
    <row r="43" spans="1:5" ht="14.25" customHeight="1" x14ac:dyDescent="0.25">
      <c r="A43" s="21" t="s">
        <v>94</v>
      </c>
      <c r="B43" s="21"/>
      <c r="C43" s="24">
        <v>395</v>
      </c>
      <c r="D43" s="32"/>
      <c r="E43" s="2"/>
    </row>
    <row r="44" spans="1:5" ht="14.25" customHeight="1" x14ac:dyDescent="0.25">
      <c r="A44" s="21" t="s">
        <v>95</v>
      </c>
      <c r="B44" s="21"/>
      <c r="C44" s="25">
        <v>2085</v>
      </c>
      <c r="D44" s="33"/>
      <c r="E44" s="2"/>
    </row>
    <row r="45" spans="1:5" ht="14.25" customHeight="1" x14ac:dyDescent="0.25">
      <c r="A45" s="21" t="s">
        <v>96</v>
      </c>
      <c r="B45" s="21"/>
      <c r="C45" s="24">
        <v>594.97</v>
      </c>
      <c r="D45" s="32"/>
      <c r="E45" s="2"/>
    </row>
    <row r="46" spans="1:5" ht="15.75" customHeight="1" x14ac:dyDescent="0.25">
      <c r="A46" s="23" t="s">
        <v>97</v>
      </c>
      <c r="B46" s="21"/>
      <c r="C46" s="24">
        <v>99</v>
      </c>
      <c r="D46" s="32"/>
      <c r="E46" s="2"/>
    </row>
    <row r="47" spans="1:5" ht="16.5" customHeight="1" x14ac:dyDescent="0.25">
      <c r="A47" s="23" t="s">
        <v>98</v>
      </c>
      <c r="B47" s="21"/>
      <c r="C47" s="24">
        <v>253.5</v>
      </c>
      <c r="D47" s="32"/>
      <c r="E47" s="2"/>
    </row>
    <row r="48" spans="1:5" ht="15" customHeight="1" x14ac:dyDescent="0.25">
      <c r="A48" s="23" t="s">
        <v>99</v>
      </c>
      <c r="B48" s="21"/>
      <c r="C48" s="25">
        <v>1550</v>
      </c>
      <c r="D48" s="33"/>
      <c r="E48" s="2"/>
    </row>
    <row r="49" spans="1:5" ht="16.5" customHeight="1" x14ac:dyDescent="0.25">
      <c r="A49" s="21" t="s">
        <v>100</v>
      </c>
      <c r="B49" s="21"/>
      <c r="C49" s="24">
        <v>98</v>
      </c>
      <c r="D49" s="34"/>
      <c r="E49" s="1"/>
    </row>
    <row r="50" spans="1:5" ht="16.5" customHeight="1" x14ac:dyDescent="0.25">
      <c r="A50" s="21" t="s">
        <v>101</v>
      </c>
      <c r="B50" s="21"/>
      <c r="C50" s="24">
        <v>30</v>
      </c>
      <c r="D50" s="32"/>
      <c r="E50" s="2"/>
    </row>
    <row r="51" spans="1:5" ht="15" customHeight="1" x14ac:dyDescent="0.25">
      <c r="A51" s="21" t="s">
        <v>102</v>
      </c>
      <c r="B51" s="21"/>
      <c r="C51" s="25">
        <v>21172</v>
      </c>
      <c r="D51" s="33"/>
      <c r="E51" s="2"/>
    </row>
    <row r="52" spans="1:5" ht="15.75" customHeight="1" x14ac:dyDescent="0.25">
      <c r="A52" s="21" t="s">
        <v>103</v>
      </c>
      <c r="B52" s="21"/>
      <c r="C52" s="25">
        <v>5738.4</v>
      </c>
      <c r="D52" s="33"/>
      <c r="E52" s="2"/>
    </row>
    <row r="53" spans="1:5" ht="15.75" customHeight="1" x14ac:dyDescent="0.25">
      <c r="A53" s="21" t="s">
        <v>104</v>
      </c>
      <c r="B53" s="21"/>
      <c r="C53" s="24">
        <v>900.5</v>
      </c>
      <c r="D53" s="32"/>
      <c r="E53" s="2"/>
    </row>
    <row r="54" spans="1:5" ht="14.25" customHeight="1" x14ac:dyDescent="0.25">
      <c r="A54" s="21" t="s">
        <v>105</v>
      </c>
      <c r="B54" s="21"/>
      <c r="C54" s="25">
        <v>1737.5</v>
      </c>
      <c r="D54" s="33"/>
      <c r="E54" s="2"/>
    </row>
    <row r="55" spans="1:5" ht="14.25" customHeight="1" x14ac:dyDescent="0.25">
      <c r="A55" s="21" t="s">
        <v>106</v>
      </c>
      <c r="B55" s="21"/>
      <c r="C55" s="25">
        <v>1241</v>
      </c>
      <c r="D55" s="33"/>
      <c r="E55" s="2"/>
    </row>
    <row r="56" spans="1:5" ht="14.25" customHeight="1" x14ac:dyDescent="0.25">
      <c r="A56" s="21" t="s">
        <v>107</v>
      </c>
      <c r="B56" s="21"/>
      <c r="C56" s="24">
        <v>73.5</v>
      </c>
      <c r="D56" s="32"/>
      <c r="E56" s="2"/>
    </row>
    <row r="57" spans="1:5" ht="14.25" customHeight="1" x14ac:dyDescent="0.25">
      <c r="A57" s="21" t="s">
        <v>108</v>
      </c>
      <c r="B57" s="21"/>
      <c r="C57" s="24">
        <v>487.5</v>
      </c>
      <c r="D57" s="32"/>
      <c r="E57" s="2"/>
    </row>
    <row r="58" spans="1:5" ht="15.75" customHeight="1" x14ac:dyDescent="0.25">
      <c r="A58" s="23" t="s">
        <v>109</v>
      </c>
      <c r="B58" s="21"/>
      <c r="C58" s="24">
        <v>60</v>
      </c>
      <c r="D58" s="32"/>
      <c r="E58" s="2"/>
    </row>
    <row r="59" spans="1:5" ht="16.5" customHeight="1" x14ac:dyDescent="0.25">
      <c r="A59" s="23" t="s">
        <v>110</v>
      </c>
      <c r="B59" s="21"/>
      <c r="C59" s="24">
        <v>55</v>
      </c>
      <c r="D59" s="32"/>
      <c r="E59" s="2"/>
    </row>
    <row r="60" spans="1:5" x14ac:dyDescent="0.25">
      <c r="A60" s="36" t="s">
        <v>70</v>
      </c>
      <c r="B60" s="36"/>
      <c r="C60" s="12">
        <v>22528.080000000002</v>
      </c>
    </row>
    <row r="61" spans="1:5" x14ac:dyDescent="0.25">
      <c r="A61" s="40" t="s">
        <v>71</v>
      </c>
      <c r="B61" s="40"/>
      <c r="C61" s="12">
        <v>4952.26</v>
      </c>
    </row>
    <row r="62" spans="1:5" x14ac:dyDescent="0.25">
      <c r="A62" s="36" t="s">
        <v>72</v>
      </c>
      <c r="B62" s="36"/>
      <c r="C62" s="12">
        <v>0</v>
      </c>
    </row>
    <row r="63" spans="1:5" x14ac:dyDescent="0.25">
      <c r="A63" s="36" t="s">
        <v>73</v>
      </c>
      <c r="B63" s="36"/>
      <c r="C63" s="12">
        <v>0</v>
      </c>
    </row>
    <row r="64" spans="1:5" x14ac:dyDescent="0.25">
      <c r="A64" s="36" t="s">
        <v>75</v>
      </c>
      <c r="B64" s="36"/>
      <c r="C64" s="12">
        <v>7700</v>
      </c>
    </row>
    <row r="65" spans="1:3" x14ac:dyDescent="0.25">
      <c r="A65" s="36" t="s">
        <v>19</v>
      </c>
      <c r="B65" s="36"/>
      <c r="C65" s="12">
        <f>B7</f>
        <v>201720.88</v>
      </c>
    </row>
    <row r="66" spans="1:3" x14ac:dyDescent="0.25">
      <c r="A66" s="36" t="s">
        <v>20</v>
      </c>
      <c r="B66" s="36"/>
      <c r="C66" s="12">
        <v>0</v>
      </c>
    </row>
    <row r="67" spans="1:3" x14ac:dyDescent="0.25">
      <c r="A67" s="36" t="s">
        <v>58</v>
      </c>
      <c r="B67" s="36"/>
      <c r="C67" s="12">
        <v>3600</v>
      </c>
    </row>
    <row r="68" spans="1:3" x14ac:dyDescent="0.25">
      <c r="A68" s="36" t="s">
        <v>59</v>
      </c>
      <c r="B68" s="36"/>
      <c r="C68" s="12">
        <v>0</v>
      </c>
    </row>
    <row r="69" spans="1:3" x14ac:dyDescent="0.25">
      <c r="A69" s="36" t="s">
        <v>42</v>
      </c>
      <c r="B69" s="36"/>
      <c r="C69" s="12">
        <f>C70+C71+C72</f>
        <v>0</v>
      </c>
    </row>
    <row r="70" spans="1:3" x14ac:dyDescent="0.25">
      <c r="A70" s="36" t="s">
        <v>43</v>
      </c>
      <c r="B70" s="36"/>
      <c r="C70" s="12">
        <v>0</v>
      </c>
    </row>
    <row r="71" spans="1:3" x14ac:dyDescent="0.25">
      <c r="A71" s="36" t="s">
        <v>45</v>
      </c>
      <c r="B71" s="36"/>
      <c r="C71" s="12">
        <v>0</v>
      </c>
    </row>
    <row r="72" spans="1:3" x14ac:dyDescent="0.25">
      <c r="A72" s="36" t="s">
        <v>44</v>
      </c>
      <c r="B72" s="36"/>
      <c r="C72" s="12">
        <v>0</v>
      </c>
    </row>
    <row r="73" spans="1:3" x14ac:dyDescent="0.25">
      <c r="A73" s="36" t="s">
        <v>21</v>
      </c>
      <c r="B73" s="36"/>
      <c r="C73" s="12">
        <v>0</v>
      </c>
    </row>
    <row r="74" spans="1:3" x14ac:dyDescent="0.25">
      <c r="A74" s="36" t="s">
        <v>22</v>
      </c>
      <c r="B74" s="36"/>
      <c r="C74" s="12">
        <v>0</v>
      </c>
    </row>
    <row r="75" spans="1:3" x14ac:dyDescent="0.25">
      <c r="A75" s="36" t="s">
        <v>41</v>
      </c>
      <c r="B75" s="36"/>
      <c r="C75" s="35">
        <f>C76+C77</f>
        <v>11012.630000000001</v>
      </c>
    </row>
    <row r="76" spans="1:3" x14ac:dyDescent="0.25">
      <c r="A76" s="42" t="s">
        <v>136</v>
      </c>
      <c r="B76" s="43"/>
      <c r="C76" s="12">
        <v>7980</v>
      </c>
    </row>
    <row r="77" spans="1:3" x14ac:dyDescent="0.25">
      <c r="A77" s="37" t="s">
        <v>140</v>
      </c>
      <c r="B77" s="37"/>
      <c r="C77" s="3">
        <v>3032.63</v>
      </c>
    </row>
    <row r="78" spans="1:3" x14ac:dyDescent="0.25">
      <c r="A78" s="36" t="s">
        <v>48</v>
      </c>
      <c r="B78" s="36"/>
      <c r="C78" s="12">
        <f>C79+C80</f>
        <v>6648</v>
      </c>
    </row>
    <row r="79" spans="1:3" x14ac:dyDescent="0.25">
      <c r="A79" s="36" t="s">
        <v>111</v>
      </c>
      <c r="B79" s="36"/>
      <c r="C79" s="12">
        <v>5148</v>
      </c>
    </row>
    <row r="80" spans="1:3" x14ac:dyDescent="0.25">
      <c r="A80" s="40" t="s">
        <v>76</v>
      </c>
      <c r="B80" s="40"/>
      <c r="C80" s="12">
        <v>1500</v>
      </c>
    </row>
    <row r="81" spans="1:4" x14ac:dyDescent="0.25">
      <c r="A81" s="39" t="s">
        <v>23</v>
      </c>
      <c r="B81" s="39"/>
      <c r="C81" s="13">
        <f>C82+C83+C84+C110+C111+C116+C117+C120+C109</f>
        <v>633677.48</v>
      </c>
    </row>
    <row r="82" spans="1:4" x14ac:dyDescent="0.25">
      <c r="A82" s="36" t="s">
        <v>24</v>
      </c>
      <c r="B82" s="36"/>
      <c r="C82" s="12">
        <v>321084</v>
      </c>
    </row>
    <row r="83" spans="1:4" x14ac:dyDescent="0.25">
      <c r="A83" s="36" t="s">
        <v>25</v>
      </c>
      <c r="B83" s="36"/>
      <c r="C83" s="12">
        <v>67427.64</v>
      </c>
    </row>
    <row r="84" spans="1:4" x14ac:dyDescent="0.25">
      <c r="A84" s="36" t="s">
        <v>26</v>
      </c>
      <c r="B84" s="36"/>
      <c r="C84" s="6">
        <f>SUM(C85:C108)</f>
        <v>5466.08</v>
      </c>
    </row>
    <row r="85" spans="1:4" ht="17.100000000000001" customHeight="1" x14ac:dyDescent="0.25">
      <c r="A85" s="23" t="s">
        <v>112</v>
      </c>
      <c r="B85" s="21"/>
      <c r="C85" s="24">
        <v>84</v>
      </c>
      <c r="D85" s="29"/>
    </row>
    <row r="86" spans="1:4" ht="17.100000000000001" customHeight="1" x14ac:dyDescent="0.25">
      <c r="A86" s="23" t="s">
        <v>113</v>
      </c>
      <c r="B86" s="21"/>
      <c r="C86" s="24">
        <v>302.26</v>
      </c>
      <c r="D86" s="29"/>
    </row>
    <row r="87" spans="1:4" ht="17.100000000000001" customHeight="1" x14ac:dyDescent="0.25">
      <c r="A87" s="23" t="s">
        <v>114</v>
      </c>
      <c r="B87" s="21"/>
      <c r="C87" s="24">
        <v>624</v>
      </c>
      <c r="D87" s="29"/>
    </row>
    <row r="88" spans="1:4" ht="17.100000000000001" customHeight="1" x14ac:dyDescent="0.25">
      <c r="A88" s="23" t="s">
        <v>115</v>
      </c>
      <c r="B88" s="21"/>
      <c r="C88" s="24">
        <v>68</v>
      </c>
      <c r="D88" s="29"/>
    </row>
    <row r="89" spans="1:4" ht="17.100000000000001" customHeight="1" x14ac:dyDescent="0.25">
      <c r="A89" s="23" t="s">
        <v>116</v>
      </c>
      <c r="B89" s="21"/>
      <c r="C89" s="24">
        <v>232</v>
      </c>
      <c r="D89" s="29"/>
    </row>
    <row r="90" spans="1:4" ht="17.100000000000001" customHeight="1" x14ac:dyDescent="0.25">
      <c r="A90" s="23" t="s">
        <v>117</v>
      </c>
      <c r="B90" s="21"/>
      <c r="C90" s="24">
        <v>332</v>
      </c>
      <c r="D90" s="29"/>
    </row>
    <row r="91" spans="1:4" ht="17.100000000000001" customHeight="1" x14ac:dyDescent="0.25">
      <c r="A91" s="23" t="s">
        <v>118</v>
      </c>
      <c r="B91" s="21"/>
      <c r="C91" s="24">
        <v>114.2</v>
      </c>
      <c r="D91" s="29"/>
    </row>
    <row r="92" spans="1:4" ht="17.100000000000001" customHeight="1" x14ac:dyDescent="0.25">
      <c r="A92" s="23" t="s">
        <v>119</v>
      </c>
      <c r="B92" s="21"/>
      <c r="C92" s="24">
        <v>180</v>
      </c>
      <c r="D92" s="29"/>
    </row>
    <row r="93" spans="1:4" ht="17.100000000000001" customHeight="1" x14ac:dyDescent="0.25">
      <c r="A93" s="23" t="s">
        <v>120</v>
      </c>
      <c r="B93" s="21"/>
      <c r="C93" s="24">
        <v>228</v>
      </c>
      <c r="D93" s="29"/>
    </row>
    <row r="94" spans="1:4" ht="17.100000000000001" customHeight="1" x14ac:dyDescent="0.25">
      <c r="A94" s="23" t="s">
        <v>121</v>
      </c>
      <c r="B94" s="21"/>
      <c r="C94" s="24">
        <v>174</v>
      </c>
      <c r="D94" s="29"/>
    </row>
    <row r="95" spans="1:4" ht="17.100000000000001" customHeight="1" x14ac:dyDescent="0.25">
      <c r="A95" s="23" t="s">
        <v>122</v>
      </c>
      <c r="B95" s="21"/>
      <c r="C95" s="24">
        <v>453</v>
      </c>
      <c r="D95" s="29"/>
    </row>
    <row r="96" spans="1:4" ht="17.100000000000001" customHeight="1" x14ac:dyDescent="0.25">
      <c r="A96" s="23" t="s">
        <v>123</v>
      </c>
      <c r="B96" s="21"/>
      <c r="C96" s="24">
        <v>60</v>
      </c>
      <c r="D96" s="29"/>
    </row>
    <row r="97" spans="1:4" ht="17.100000000000001" customHeight="1" x14ac:dyDescent="0.25">
      <c r="A97" s="23" t="s">
        <v>124</v>
      </c>
      <c r="B97" s="21"/>
      <c r="C97" s="24">
        <v>24</v>
      </c>
      <c r="D97" s="29"/>
    </row>
    <row r="98" spans="1:4" ht="17.100000000000001" customHeight="1" x14ac:dyDescent="0.25">
      <c r="A98" s="23" t="s">
        <v>125</v>
      </c>
      <c r="B98" s="21"/>
      <c r="C98" s="24">
        <v>217.62</v>
      </c>
      <c r="D98" s="29"/>
    </row>
    <row r="99" spans="1:4" ht="17.100000000000001" customHeight="1" x14ac:dyDescent="0.25">
      <c r="A99" s="23" t="s">
        <v>126</v>
      </c>
      <c r="B99" s="21"/>
      <c r="C99" s="24">
        <v>12</v>
      </c>
      <c r="D99" s="29"/>
    </row>
    <row r="100" spans="1:4" ht="17.100000000000001" customHeight="1" x14ac:dyDescent="0.25">
      <c r="A100" s="23" t="s">
        <v>127</v>
      </c>
      <c r="B100" s="21"/>
      <c r="C100" s="24">
        <v>120</v>
      </c>
      <c r="D100" s="29"/>
    </row>
    <row r="101" spans="1:4" ht="17.100000000000001" customHeight="1" x14ac:dyDescent="0.25">
      <c r="A101" s="23" t="s">
        <v>128</v>
      </c>
      <c r="B101" s="21"/>
      <c r="C101" s="24">
        <v>204</v>
      </c>
      <c r="D101" s="29"/>
    </row>
    <row r="102" spans="1:4" ht="17.100000000000001" customHeight="1" x14ac:dyDescent="0.25">
      <c r="A102" s="23" t="s">
        <v>129</v>
      </c>
      <c r="B102" s="21"/>
      <c r="C102" s="24">
        <v>168</v>
      </c>
      <c r="D102" s="29"/>
    </row>
    <row r="103" spans="1:4" ht="17.100000000000001" customHeight="1" x14ac:dyDescent="0.25">
      <c r="A103" s="23" t="s">
        <v>135</v>
      </c>
      <c r="B103" s="21"/>
      <c r="C103" s="24">
        <v>900</v>
      </c>
      <c r="D103" s="29"/>
    </row>
    <row r="104" spans="1:4" ht="17.100000000000001" customHeight="1" x14ac:dyDescent="0.25">
      <c r="A104" s="23" t="s">
        <v>130</v>
      </c>
      <c r="B104" s="21"/>
      <c r="C104" s="24">
        <v>600</v>
      </c>
      <c r="D104" s="29"/>
    </row>
    <row r="105" spans="1:4" ht="17.100000000000001" customHeight="1" x14ac:dyDescent="0.25">
      <c r="A105" s="23" t="s">
        <v>131</v>
      </c>
      <c r="B105" s="21"/>
      <c r="C105" s="24">
        <v>54</v>
      </c>
      <c r="D105" s="29"/>
    </row>
    <row r="106" spans="1:4" ht="17.100000000000001" customHeight="1" x14ac:dyDescent="0.25">
      <c r="A106" s="23" t="s">
        <v>132</v>
      </c>
      <c r="B106" s="21"/>
      <c r="C106" s="24">
        <v>87</v>
      </c>
      <c r="D106" s="29"/>
    </row>
    <row r="107" spans="1:4" ht="17.100000000000001" customHeight="1" x14ac:dyDescent="0.25">
      <c r="A107" s="23" t="s">
        <v>133</v>
      </c>
      <c r="B107" s="21"/>
      <c r="C107" s="24">
        <v>144</v>
      </c>
      <c r="D107" s="29"/>
    </row>
    <row r="108" spans="1:4" ht="17.100000000000001" customHeight="1" x14ac:dyDescent="0.25">
      <c r="A108" s="23" t="s">
        <v>134</v>
      </c>
      <c r="B108" s="21"/>
      <c r="C108" s="24">
        <v>84</v>
      </c>
      <c r="D108" s="29"/>
    </row>
    <row r="109" spans="1:4" x14ac:dyDescent="0.25">
      <c r="A109" s="36" t="s">
        <v>27</v>
      </c>
      <c r="B109" s="36"/>
      <c r="C109" s="14">
        <v>0</v>
      </c>
    </row>
    <row r="110" spans="1:4" x14ac:dyDescent="0.25">
      <c r="A110" s="36" t="s">
        <v>28</v>
      </c>
      <c r="B110" s="36"/>
      <c r="C110" s="12">
        <v>0</v>
      </c>
    </row>
    <row r="111" spans="1:4" x14ac:dyDescent="0.25">
      <c r="A111" s="36" t="s">
        <v>29</v>
      </c>
      <c r="B111" s="36"/>
      <c r="C111" s="12">
        <f>C112+C113+C114+C115</f>
        <v>0</v>
      </c>
    </row>
    <row r="112" spans="1:4" x14ac:dyDescent="0.25">
      <c r="A112" s="36" t="s">
        <v>46</v>
      </c>
      <c r="B112" s="36"/>
      <c r="C112" s="12">
        <v>0</v>
      </c>
    </row>
    <row r="113" spans="1:3" x14ac:dyDescent="0.25">
      <c r="A113" s="36" t="s">
        <v>61</v>
      </c>
      <c r="B113" s="36"/>
      <c r="C113" s="12"/>
    </row>
    <row r="114" spans="1:3" x14ac:dyDescent="0.25">
      <c r="A114" s="36" t="s">
        <v>68</v>
      </c>
      <c r="B114" s="36"/>
      <c r="C114" s="12"/>
    </row>
    <row r="115" spans="1:3" x14ac:dyDescent="0.25">
      <c r="A115" s="36" t="s">
        <v>69</v>
      </c>
      <c r="B115" s="36"/>
      <c r="C115" s="12"/>
    </row>
    <row r="116" spans="1:3" x14ac:dyDescent="0.25">
      <c r="A116" s="36" t="s">
        <v>30</v>
      </c>
      <c r="B116" s="36"/>
      <c r="C116" s="12"/>
    </row>
    <row r="117" spans="1:3" x14ac:dyDescent="0.25">
      <c r="A117" s="36" t="s">
        <v>31</v>
      </c>
      <c r="B117" s="36"/>
      <c r="C117" s="12">
        <f>C118+C119</f>
        <v>20600</v>
      </c>
    </row>
    <row r="118" spans="1:3" x14ac:dyDescent="0.25">
      <c r="A118" s="36" t="s">
        <v>62</v>
      </c>
      <c r="B118" s="36"/>
      <c r="C118" s="12">
        <v>20400</v>
      </c>
    </row>
    <row r="119" spans="1:3" x14ac:dyDescent="0.25">
      <c r="A119" s="36" t="s">
        <v>137</v>
      </c>
      <c r="B119" s="36"/>
      <c r="C119" s="12">
        <v>200</v>
      </c>
    </row>
    <row r="120" spans="1:3" x14ac:dyDescent="0.25">
      <c r="A120" s="36" t="s">
        <v>32</v>
      </c>
      <c r="B120" s="36"/>
      <c r="C120" s="12">
        <f>C121+C122</f>
        <v>219099.76</v>
      </c>
    </row>
    <row r="121" spans="1:3" x14ac:dyDescent="0.25">
      <c r="A121" s="36" t="s">
        <v>47</v>
      </c>
      <c r="B121" s="36"/>
      <c r="C121" s="12">
        <v>219099.76</v>
      </c>
    </row>
    <row r="122" spans="1:3" x14ac:dyDescent="0.25">
      <c r="A122" s="36" t="s">
        <v>60</v>
      </c>
      <c r="B122" s="36"/>
      <c r="C122" s="12">
        <v>0</v>
      </c>
    </row>
    <row r="123" spans="1:3" x14ac:dyDescent="0.25">
      <c r="A123" s="39" t="s">
        <v>33</v>
      </c>
      <c r="B123" s="39"/>
      <c r="C123" s="17">
        <f>C128+C124+C126+C125+C127</f>
        <v>39520.479999999996</v>
      </c>
    </row>
    <row r="124" spans="1:3" x14ac:dyDescent="0.25">
      <c r="A124" s="36" t="s">
        <v>54</v>
      </c>
      <c r="B124" s="36"/>
      <c r="C124" s="12">
        <v>1395.97</v>
      </c>
    </row>
    <row r="125" spans="1:3" x14ac:dyDescent="0.25">
      <c r="A125" s="36" t="s">
        <v>55</v>
      </c>
      <c r="B125" s="36"/>
      <c r="C125" s="12">
        <v>31433.46</v>
      </c>
    </row>
    <row r="126" spans="1:3" x14ac:dyDescent="0.25">
      <c r="A126" s="36" t="s">
        <v>78</v>
      </c>
      <c r="B126" s="36"/>
      <c r="C126" s="12">
        <v>529.51</v>
      </c>
    </row>
    <row r="127" spans="1:3" x14ac:dyDescent="0.25">
      <c r="A127" s="36" t="s">
        <v>56</v>
      </c>
      <c r="B127" s="36"/>
      <c r="C127" s="12">
        <v>0</v>
      </c>
    </row>
    <row r="128" spans="1:3" x14ac:dyDescent="0.25">
      <c r="A128" s="36" t="s">
        <v>49</v>
      </c>
      <c r="B128" s="36"/>
      <c r="C128" s="12">
        <v>6161.54</v>
      </c>
    </row>
    <row r="129" spans="1:3" x14ac:dyDescent="0.25">
      <c r="A129" s="39" t="s">
        <v>34</v>
      </c>
      <c r="B129" s="39"/>
      <c r="C129" s="18">
        <f>C130+C131+C132+C137</f>
        <v>340607.31</v>
      </c>
    </row>
    <row r="130" spans="1:3" x14ac:dyDescent="0.25">
      <c r="A130" s="37" t="s">
        <v>141</v>
      </c>
      <c r="B130" s="37"/>
      <c r="C130" s="3">
        <v>231009.46</v>
      </c>
    </row>
    <row r="131" spans="1:3" x14ac:dyDescent="0.25">
      <c r="A131" s="37" t="s">
        <v>142</v>
      </c>
      <c r="B131" s="37"/>
      <c r="C131" s="3">
        <v>48511.99</v>
      </c>
    </row>
    <row r="132" spans="1:3" s="20" customFormat="1" ht="14.25" x14ac:dyDescent="0.2">
      <c r="A132" s="38" t="s">
        <v>143</v>
      </c>
      <c r="B132" s="38"/>
      <c r="C132" s="6">
        <f>SUM(C133:C136)</f>
        <v>11456.61</v>
      </c>
    </row>
    <row r="133" spans="1:3" x14ac:dyDescent="0.25">
      <c r="A133" s="37" t="s">
        <v>144</v>
      </c>
      <c r="B133" s="37"/>
      <c r="C133" s="4">
        <v>625.78</v>
      </c>
    </row>
    <row r="134" spans="1:3" x14ac:dyDescent="0.25">
      <c r="A134" s="37" t="s">
        <v>145</v>
      </c>
      <c r="B134" s="37"/>
      <c r="C134" s="4">
        <v>5150.66</v>
      </c>
    </row>
    <row r="135" spans="1:3" x14ac:dyDescent="0.25">
      <c r="A135" s="37" t="s">
        <v>146</v>
      </c>
      <c r="B135" s="37"/>
      <c r="C135" s="4">
        <v>5680.17</v>
      </c>
    </row>
    <row r="136" spans="1:3" x14ac:dyDescent="0.25">
      <c r="A136" s="37" t="s">
        <v>147</v>
      </c>
      <c r="B136" s="37"/>
      <c r="C136" s="4">
        <v>0</v>
      </c>
    </row>
    <row r="137" spans="1:3" s="20" customFormat="1" ht="14.25" x14ac:dyDescent="0.2">
      <c r="A137" s="38" t="s">
        <v>148</v>
      </c>
      <c r="B137" s="38"/>
      <c r="C137" s="6">
        <f>SUM(C138:C148)</f>
        <v>49629.249999999993</v>
      </c>
    </row>
    <row r="138" spans="1:3" s="20" customFormat="1" x14ac:dyDescent="0.2">
      <c r="A138" s="37" t="s">
        <v>149</v>
      </c>
      <c r="B138" s="37"/>
      <c r="C138" s="3">
        <v>192.55</v>
      </c>
    </row>
    <row r="139" spans="1:3" ht="15" customHeight="1" x14ac:dyDescent="0.25">
      <c r="A139" s="37" t="s">
        <v>150</v>
      </c>
      <c r="B139" s="37"/>
      <c r="C139" s="3">
        <v>1877.34</v>
      </c>
    </row>
    <row r="140" spans="1:3" ht="15" customHeight="1" x14ac:dyDescent="0.25">
      <c r="A140" s="37" t="s">
        <v>151</v>
      </c>
      <c r="B140" s="37"/>
      <c r="C140" s="3">
        <v>1010.88</v>
      </c>
    </row>
    <row r="141" spans="1:3" ht="15" customHeight="1" x14ac:dyDescent="0.25">
      <c r="A141" s="37" t="s">
        <v>152</v>
      </c>
      <c r="B141" s="37"/>
      <c r="C141" s="3">
        <v>2214.3000000000002</v>
      </c>
    </row>
    <row r="142" spans="1:3" x14ac:dyDescent="0.25">
      <c r="A142" s="37" t="s">
        <v>153</v>
      </c>
      <c r="B142" s="37"/>
      <c r="C142" s="3">
        <v>866.47</v>
      </c>
    </row>
    <row r="143" spans="1:3" x14ac:dyDescent="0.25">
      <c r="A143" s="37" t="s">
        <v>154</v>
      </c>
      <c r="B143" s="37"/>
      <c r="C143" s="3">
        <v>1732.93</v>
      </c>
    </row>
    <row r="144" spans="1:3" x14ac:dyDescent="0.25">
      <c r="A144" s="37" t="s">
        <v>155</v>
      </c>
      <c r="B144" s="37" t="s">
        <v>51</v>
      </c>
      <c r="C144" s="3">
        <v>11552.88</v>
      </c>
    </row>
    <row r="145" spans="1:3" x14ac:dyDescent="0.25">
      <c r="A145" s="37" t="s">
        <v>156</v>
      </c>
      <c r="B145" s="37" t="s">
        <v>52</v>
      </c>
      <c r="C145" s="3">
        <v>21324.69</v>
      </c>
    </row>
    <row r="146" spans="1:3" x14ac:dyDescent="0.25">
      <c r="A146" s="37" t="s">
        <v>157</v>
      </c>
      <c r="B146" s="37" t="s">
        <v>52</v>
      </c>
      <c r="C146" s="3">
        <v>1299.7</v>
      </c>
    </row>
    <row r="147" spans="1:3" x14ac:dyDescent="0.25">
      <c r="A147" s="37" t="s">
        <v>158</v>
      </c>
      <c r="B147" s="37"/>
      <c r="C147" s="3">
        <v>3128.91</v>
      </c>
    </row>
    <row r="148" spans="1:3" x14ac:dyDescent="0.25">
      <c r="A148" s="37" t="s">
        <v>159</v>
      </c>
      <c r="B148" s="37"/>
      <c r="C148" s="3">
        <v>4428.6000000000004</v>
      </c>
    </row>
    <row r="149" spans="1:3" x14ac:dyDescent="0.25">
      <c r="A149" s="39" t="s">
        <v>35</v>
      </c>
      <c r="B149" s="39"/>
      <c r="C149" s="17">
        <f>C150</f>
        <v>22920.62</v>
      </c>
    </row>
    <row r="150" spans="1:3" x14ac:dyDescent="0.25">
      <c r="A150" s="36" t="s">
        <v>50</v>
      </c>
      <c r="B150" s="36"/>
      <c r="C150" s="12">
        <v>22920.62</v>
      </c>
    </row>
    <row r="151" spans="1:3" ht="15.75" customHeight="1" x14ac:dyDescent="0.25">
      <c r="A151" s="39" t="s">
        <v>36</v>
      </c>
      <c r="B151" s="39"/>
      <c r="C151" s="14">
        <f>C19+C32+C81+C123+C129+C149</f>
        <v>1711689.7000000002</v>
      </c>
    </row>
    <row r="152" spans="1:3" x14ac:dyDescent="0.25">
      <c r="A152" s="39" t="s">
        <v>37</v>
      </c>
      <c r="B152" s="39"/>
      <c r="C152" s="14">
        <f>C16-C151</f>
        <v>-19692.380000000354</v>
      </c>
    </row>
    <row r="153" spans="1:3" x14ac:dyDescent="0.25">
      <c r="A153" s="39" t="s">
        <v>138</v>
      </c>
      <c r="B153" s="39"/>
      <c r="C153" s="14">
        <f>B2+C16-B16+B8</f>
        <v>-351274.37000000058</v>
      </c>
    </row>
    <row r="156" spans="1:3" x14ac:dyDescent="0.25">
      <c r="A156" s="19" t="s">
        <v>53</v>
      </c>
      <c r="B156" s="7" t="s">
        <v>63</v>
      </c>
    </row>
    <row r="157" spans="1:3" x14ac:dyDescent="0.25">
      <c r="A157" s="19"/>
    </row>
    <row r="158" spans="1:3" x14ac:dyDescent="0.25">
      <c r="A158" s="19" t="s">
        <v>64</v>
      </c>
      <c r="B158" s="7" t="s">
        <v>139</v>
      </c>
    </row>
  </sheetData>
  <mergeCells count="84">
    <mergeCell ref="A76:B76"/>
    <mergeCell ref="A60:B60"/>
    <mergeCell ref="A61:B61"/>
    <mergeCell ref="A62:B62"/>
    <mergeCell ref="A74:B74"/>
    <mergeCell ref="A66:B66"/>
    <mergeCell ref="A65:B65"/>
    <mergeCell ref="A73:B73"/>
    <mergeCell ref="A21:B21"/>
    <mergeCell ref="A23:B23"/>
    <mergeCell ref="A31:B31"/>
    <mergeCell ref="A30:B30"/>
    <mergeCell ref="A32:B32"/>
    <mergeCell ref="A22:B22"/>
    <mergeCell ref="A1:C1"/>
    <mergeCell ref="A18:B18"/>
    <mergeCell ref="A19:B19"/>
    <mergeCell ref="A20:B20"/>
    <mergeCell ref="A17:C17"/>
    <mergeCell ref="A33:B33"/>
    <mergeCell ref="A35:B35"/>
    <mergeCell ref="A34:B34"/>
    <mergeCell ref="A142:B142"/>
    <mergeCell ref="A153:B153"/>
    <mergeCell ref="A152:B152"/>
    <mergeCell ref="A150:B150"/>
    <mergeCell ref="A149:B149"/>
    <mergeCell ref="A151:B151"/>
    <mergeCell ref="A145:B145"/>
    <mergeCell ref="A69:B69"/>
    <mergeCell ref="A70:B70"/>
    <mergeCell ref="A72:B72"/>
    <mergeCell ref="A71:B71"/>
    <mergeCell ref="A78:B78"/>
    <mergeCell ref="A110:B110"/>
    <mergeCell ref="A112:B112"/>
    <mergeCell ref="A80:B80"/>
    <mergeCell ref="A114:B114"/>
    <mergeCell ref="A115:B115"/>
    <mergeCell ref="A118:B118"/>
    <mergeCell ref="A109:B109"/>
    <mergeCell ref="A111:B111"/>
    <mergeCell ref="A116:B116"/>
    <mergeCell ref="A117:B117"/>
    <mergeCell ref="A82:B82"/>
    <mergeCell ref="A83:B83"/>
    <mergeCell ref="A63:B63"/>
    <mergeCell ref="A137:B137"/>
    <mergeCell ref="A129:B129"/>
    <mergeCell ref="A131:B131"/>
    <mergeCell ref="A132:B132"/>
    <mergeCell ref="A136:B136"/>
    <mergeCell ref="A67:B67"/>
    <mergeCell ref="A68:B68"/>
    <mergeCell ref="A64:B64"/>
    <mergeCell ref="A113:B113"/>
    <mergeCell ref="A120:B120"/>
    <mergeCell ref="A81:B81"/>
    <mergeCell ref="A75:B75"/>
    <mergeCell ref="A124:B124"/>
    <mergeCell ref="A122:B122"/>
    <mergeCell ref="A123:B123"/>
    <mergeCell ref="A77:B77"/>
    <mergeCell ref="A148:B148"/>
    <mergeCell ref="A143:B143"/>
    <mergeCell ref="A141:B141"/>
    <mergeCell ref="A140:B140"/>
    <mergeCell ref="A139:B139"/>
    <mergeCell ref="A135:B135"/>
    <mergeCell ref="A147:B147"/>
    <mergeCell ref="A146:B146"/>
    <mergeCell ref="A144:B144"/>
    <mergeCell ref="A130:B130"/>
    <mergeCell ref="A133:B133"/>
    <mergeCell ref="A134:B134"/>
    <mergeCell ref="A79:B79"/>
    <mergeCell ref="A84:B84"/>
    <mergeCell ref="A121:B121"/>
    <mergeCell ref="A125:B125"/>
    <mergeCell ref="A126:B126"/>
    <mergeCell ref="A119:B119"/>
    <mergeCell ref="A127:B127"/>
    <mergeCell ref="A138:B138"/>
    <mergeCell ref="A128:B128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2024-03-30T12:43:52Z</dcterms:modified>
</cp:coreProperties>
</file>