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112A33C-35CE-4C0D-8A23-4D36D3FE4C6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B11" i="1" l="1"/>
  <c r="C11" i="1"/>
  <c r="C4" i="1"/>
  <c r="B4" i="1"/>
  <c r="C54" i="1"/>
  <c r="C119" i="1"/>
  <c r="C36" i="1" l="1"/>
  <c r="C26" i="1"/>
  <c r="C98" i="1" l="1"/>
  <c r="C123" i="1" l="1"/>
  <c r="C107" i="1" l="1"/>
  <c r="C67" i="1"/>
  <c r="C56" i="1"/>
  <c r="C22" i="1" l="1"/>
  <c r="B19" i="1" l="1"/>
  <c r="C44" i="1" l="1"/>
  <c r="C104" i="1" l="1"/>
  <c r="C19" i="1" l="1"/>
  <c r="C139" i="1" l="1"/>
  <c r="C135" i="1"/>
  <c r="C116" i="1" l="1"/>
  <c r="C110" i="1" l="1"/>
  <c r="C48" i="1" l="1"/>
  <c r="C33" i="1" s="1"/>
  <c r="C64" i="1" l="1"/>
  <c r="C137" i="1" l="1"/>
  <c r="C138" i="1" l="1"/>
</calcChain>
</file>

<file path=xl/sharedStrings.xml><?xml version="1.0" encoding="utf-8"?>
<sst xmlns="http://schemas.openxmlformats.org/spreadsheetml/2006/main" count="153" uniqueCount="151">
  <si>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</si>
  <si>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</si>
  <si>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</si>
  <si>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</si>
  <si>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</si>
  <si>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</si>
  <si>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</si>
  <si>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</si>
  <si>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</si>
  <si>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</si>
  <si>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</si>
  <si>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</si>
  <si>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</si>
  <si>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</si>
  <si>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</si>
  <si>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</si>
  <si>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</si>
  <si>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</si>
  <si>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</si>
  <si>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</si>
  <si>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</si>
  <si>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</si>
  <si>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</si>
  <si>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</si>
  <si>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</si>
  <si>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</si>
  <si>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</si>
  <si>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</si>
  <si>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</si>
  <si>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</si>
  <si>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</si>
  <si>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</si>
  <si>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</si>
  <si>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</si>
  <si>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</si>
  <si>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</si>
  <si>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</si>
  <si>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</si>
  <si>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</si>
  <si>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</si>
  <si>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</si>
  <si>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</si>
  <si>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</si>
  <si>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</si>
  <si>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</si>
  <si>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</si>
  <si>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</si>
  <si>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</si>
  <si>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</si>
  <si>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</si>
  <si>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</si>
  <si>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</si>
  <si>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</si>
  <si>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</si>
  <si>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</si>
  <si>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</si>
  <si>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</si>
  <si>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</si>
  <si>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</si>
  <si>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</si>
  <si>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</si>
  <si>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</si>
  <si>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</si>
  <si>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</si>
  <si>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</si>
  <si>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</si>
  <si>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</si>
  <si>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</si>
  <si>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</si>
  <si>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</si>
  <si>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</si>
  <si>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</si>
  <si>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</si>
  <si>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</si>
  <si>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>Пеня</t>
  </si>
  <si>
    <t>Сервисное обслуживание СКУД</t>
  </si>
  <si>
    <t xml:space="preserve">Обслуживание домофонов </t>
  </si>
  <si>
    <t xml:space="preserve">Ремонт домофона </t>
  </si>
  <si>
    <t>2.6. Отопление</t>
  </si>
  <si>
    <t>2.5. Техническое обслуживание котельной</t>
  </si>
  <si>
    <t>Обслуживание установок пожарной сигнализации</t>
  </si>
  <si>
    <t>Ресурсы котельная</t>
  </si>
  <si>
    <t xml:space="preserve"> </t>
  </si>
  <si>
    <t>Услуги по транспортировке и утилизации отходов</t>
  </si>
  <si>
    <t>Аренда контейнера ТБО</t>
  </si>
  <si>
    <t>Ремонт газонокосилки</t>
  </si>
  <si>
    <t>2.7. Горячее водоснабжение</t>
  </si>
  <si>
    <t>Видеонаблюдение</t>
  </si>
  <si>
    <t>Годовая отчетность о расходовании полученных денежных средств по многоквартирному дому № 5 1 корпус по улице Харьковская за 2023 год</t>
  </si>
  <si>
    <t>Остаток денежных средств на 01.06.2023 года</t>
  </si>
  <si>
    <t>1.2.2. ТО паркинга</t>
  </si>
  <si>
    <t>Электропривод LG1200
Основной склад
Поступление (акт, накладная, УПД) 0УБП-000414 от 21.06.2023 17:29:07</t>
  </si>
  <si>
    <t>Корпус замка 
Основной склад
Поступление (акт, накладная, УПД) 0УБП-000487 от 27.06.2023 15:53:51</t>
  </si>
  <si>
    <t>Мех. цилиндр
Основной склад
Поступление (акт, накладная, УПД) 0УБП-000885 от 06.12.2023 18:54:04</t>
  </si>
  <si>
    <t>Ключ  английский
Основной склад
Поступление (акт, накладная, УПД) 0УБП-000778 от 25.10.2023 15:37:36</t>
  </si>
  <si>
    <t xml:space="preserve">Электропривод LG1200
</t>
  </si>
  <si>
    <t xml:space="preserve">Корпус замка 
</t>
  </si>
  <si>
    <t xml:space="preserve">Мех. цилиндр
</t>
  </si>
  <si>
    <t xml:space="preserve">Ключ  английский
</t>
  </si>
  <si>
    <t>Светильник LED 40 ВТ 
Основной склад
Поступление (акт, накладная, УПД) 0УБП-000790 от 23.10.2023 22:10:41</t>
  </si>
  <si>
    <t>клапан балансировочный ДУ 32
Основной склад
Поступление (акт, накладная, УПД) 0УБП-000869 от 23.11.2023 17:23:31</t>
  </si>
  <si>
    <t>Гидродинамическая и механическая прочистка канализационных трубопроводов</t>
  </si>
  <si>
    <t>электрод сварочный 
Основной склад
Поступление (акт, накладная, УПД) 0УБП-000417 от 09.06.2023 11:50:01</t>
  </si>
  <si>
    <t>Бензин АИ-92
Основной склад
Поступление (акт, накладная, УПД) 0УБП-000583 от 31.08.2023 16:35:32</t>
  </si>
  <si>
    <t>Столбик гибкий
Основной склад
Поступление (акт, накладная, УПД) 0УБП-000604 от 13.09.2023 13:58:22</t>
  </si>
  <si>
    <t>мешки для мусора 60л
Основной склад
Поступление (акт, накладная, УПД) 0УБП-000601 от 29.08.2023 17:25:04</t>
  </si>
  <si>
    <t>моющее средство локус
Основной склад
Поступление (акт, накладная, УПД) 0УБП-000601 от 29.08.2023 17:25:04</t>
  </si>
  <si>
    <t>Полотно ХП
Основной склад
Поступление (акт, накладная, УПД) 0УБП-000601 от 29.08.2023 17:25:04</t>
  </si>
  <si>
    <t>Салфетка д/пола
Основной склад
Поступление (акт, накладная, УПД) 0УБП-000649 от 20.09.2023 15:10:54</t>
  </si>
  <si>
    <t>Салфетки микрофибра
Основной склад
Поступление (акт, накладная, УПД) 0УБП-000601 от 29.08.2023 17:25:04</t>
  </si>
  <si>
    <t>стенд информационный
Основной склад
Поступление (акт, накладная, УПД) 0УБП-000846 от 31.10.2023 23:59:59</t>
  </si>
  <si>
    <t>Соль затаренная в мешках по 50кг
Основной склад
Поступление (акт, накладная, УПД) 0УБП-000848 от 14.11.2023 16:00:19</t>
  </si>
  <si>
    <t>Бензин АИ-92
Основной склад
Поступление (акт, накладная, УПД) 0УБП-000816 от 30.11.2023 16:00:11</t>
  </si>
  <si>
    <t>мешки для мусора 120
Основной склад
Поступление (акт, накладная, УПД) 0УБП-000884 от 26.12.2023 16:14:12</t>
  </si>
  <si>
    <t>мешки для мусора 30л
Основной склад
Поступление (акт, накладная, УПД) 0УБП-000786 от 31.10.2023 23:59:59</t>
  </si>
  <si>
    <t>мешки для мусора 60л
Основной склад
Поступление (акт, накладная, УПД) 0УБП-000884 от 26.12.2023 16:14:12</t>
  </si>
  <si>
    <t>мешок п/п тканный
Основной склад
Поступление (акт, накладная, УПД) 0УБП-000881 от 20.12.2023 14:20:20</t>
  </si>
  <si>
    <t>моющее средство локус
Основной склад
Поступление (акт, накладная, УПД) 0УБП-000786 от 31.10.2023 23:59:59</t>
  </si>
  <si>
    <t>Перчатки "Скай Воркер", с нитрильным покрытием
Основной склад
Поступление (акт, накладная, УПД) 0УБП-000886 от 13.12.2023 16:25:19</t>
  </si>
  <si>
    <t>Перчатки нейлоновые с латекс обливом
Основной склад
Поступление (акт, накладная, УПД) 0УБП-000881 от 20.12.2023 14:20:20</t>
  </si>
  <si>
    <t>перчатки ноготки
Основной склад
Поступление (акт, накладная, УПД) 0УБП-000850 от 09.11.2023 17:31:54</t>
  </si>
  <si>
    <t>Перчатки резиновые Латекс
Основной склад
Поступление (акт, накладная, УПД) 0УБП-000786 от 31.10.2023 23:59:59</t>
  </si>
  <si>
    <t>Перчатки с ПВХ напылением
Основной склад
Поступление (акт, накладная, УПД) 0УБП-000786 от 31.10.2023 23:59:59</t>
  </si>
  <si>
    <t>Перчатки с ПВХ напылением
Основной склад
Поступление (акт, накладная, УПД) 0УБП-000881 от 20.12.2023 14:20:20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</si>
  <si>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</si>
  <si>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0УБП-000881 от 20.12.2023 14:20:20</t>
  </si>
  <si>
    <t>Салфетки микрофибра
Основной склад
Поступление (акт, накладная, УПД) 0УБП-000884 от 26.12.2023 16:14:12</t>
  </si>
  <si>
    <t>чистящее средство  
Основной склад
Поступление (акт, накладная, УПД) 0УБП-000884 от 26.12.2023 16:14:12</t>
  </si>
  <si>
    <t>чистящее средство Белизна
Основной склад
Поступление (акт, накладная, УПД) 0УБП-000884 от 26.12.2023 16:14:12</t>
  </si>
  <si>
    <t>Швабра д/пола деревянная
Основной склад
Поступление (акт, накладная, УПД) 0УБП-000786 от 31.10.2023 23:59:59</t>
  </si>
  <si>
    <t>Спецодежда и инвентарь</t>
  </si>
  <si>
    <t>Скутарь Л.С.</t>
  </si>
  <si>
    <t>Заработная плата АУП</t>
  </si>
  <si>
    <t>Страховые взносы</t>
  </si>
  <si>
    <t>Прочие расходы</t>
  </si>
  <si>
    <t>Сопровождение интернет ресурса</t>
  </si>
  <si>
    <t>Услуги связи и интернет</t>
  </si>
  <si>
    <t>ГСМ</t>
  </si>
  <si>
    <t>Расходы административно-хоз. персонала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</si>
  <si>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</si>
  <si>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</si>
  <si>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</si>
  <si>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</si>
  <si>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</si>
  <si>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</si>
  <si>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</si>
  <si>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</si>
  <si>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</si>
  <si>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Расходы на содержание офиса</t>
  </si>
  <si>
    <t>Хоз. расходы</t>
  </si>
  <si>
    <t>Остаток денежных средств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</si>
</sst>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top" wrapText="1"/>
    </xf>
    <xf numFmtId="4" fontId="1" fillId="0" borderId="0" xfId="0" applyNumberFormat="1" applyFont="1"/>
    <xf numFmtId="2" fontId="1" fillId="0" borderId="0" xfId="0" applyNumberFormat="1" applyFont="1"/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4"/>
  <sheetViews>
    <sheetView tabSelected="1" topLeftCell="A19" workbookViewId="0">
      <selection activeCell="C113" sqref="C113"/>
    </sheetView>
  </sheetViews>
  <sheetFormatPr defaultColWidth="9.140625" defaultRowHeight="15" x14ac:dyDescent="0.25"/>
  <cols>
    <col min="1" max="1" width="57.42578125" style="6" customWidth="1"/>
    <col min="2" max="2" width="19.85546875" style="6" customWidth="1"/>
    <col min="3" max="3" width="18.42578125" style="6" bestFit="1" customWidth="1"/>
    <col min="4" max="16384" width="9.140625" style="6"/>
  </cols>
  <sheetData>
    <row r="1" spans="1:12" ht="30" customHeight="1" x14ac:dyDescent="0.25">
      <c r="A1" s="40" t="s">
        <v>88</v>
      </c>
      <c r="B1" s="40"/>
      <c r="C1" s="40"/>
    </row>
    <row r="2" spans="1:12" x14ac:dyDescent="0.25">
      <c r="A2" s="24" t="s">
        <v>89</v>
      </c>
      <c r="B2" s="7">
        <v>0</v>
      </c>
      <c r="C2" s="24"/>
    </row>
    <row r="3" spans="1:12" x14ac:dyDescent="0.25">
      <c r="A3" s="8" t="s">
        <v>7</v>
      </c>
      <c r="B3" s="8" t="s">
        <v>39</v>
      </c>
      <c r="C3" s="8" t="s">
        <v>40</v>
      </c>
      <c r="D3" s="9"/>
      <c r="E3" s="9"/>
      <c r="F3" s="9"/>
      <c r="G3" s="9"/>
      <c r="H3" s="9"/>
    </row>
    <row r="4" spans="1:12" x14ac:dyDescent="0.25">
      <c r="A4" s="10" t="s">
        <v>0</v>
      </c>
      <c r="B4" s="10">
        <f>B5+B6+B8+B10+B7</f>
        <v>923674.94</v>
      </c>
      <c r="C4" s="10">
        <f>C5+C6+C8+C10+C7</f>
        <v>828832.08</v>
      </c>
      <c r="D4" s="9"/>
      <c r="E4" s="9"/>
      <c r="F4" s="9"/>
      <c r="G4" s="9"/>
      <c r="H4" s="9"/>
    </row>
    <row r="5" spans="1:12" x14ac:dyDescent="0.25">
      <c r="A5" s="11" t="s">
        <v>1</v>
      </c>
      <c r="B5" s="11">
        <v>705040.8</v>
      </c>
      <c r="C5" s="11">
        <v>635998.69999999995</v>
      </c>
    </row>
    <row r="6" spans="1:12" x14ac:dyDescent="0.25">
      <c r="A6" s="11" t="s">
        <v>73</v>
      </c>
      <c r="B6" s="11">
        <v>27595.19</v>
      </c>
      <c r="C6" s="11">
        <v>23732.09</v>
      </c>
    </row>
    <row r="7" spans="1:12" x14ac:dyDescent="0.25">
      <c r="A7" s="27" t="s">
        <v>90</v>
      </c>
      <c r="B7" s="11">
        <v>102964.68</v>
      </c>
      <c r="C7" s="11">
        <v>88916.04</v>
      </c>
    </row>
    <row r="8" spans="1:12" x14ac:dyDescent="0.25">
      <c r="A8" s="10" t="s">
        <v>64</v>
      </c>
      <c r="B8" s="11">
        <v>88074.27</v>
      </c>
      <c r="C8" s="11">
        <v>80185.25</v>
      </c>
    </row>
    <row r="9" spans="1:12" x14ac:dyDescent="0.25">
      <c r="A9" s="10" t="s">
        <v>38</v>
      </c>
      <c r="B9" s="4">
        <v>0</v>
      </c>
      <c r="C9" s="11">
        <v>0</v>
      </c>
    </row>
    <row r="10" spans="1:12" x14ac:dyDescent="0.25">
      <c r="A10" s="10" t="s">
        <v>56</v>
      </c>
      <c r="B10" s="11">
        <v>0</v>
      </c>
      <c r="C10" s="11">
        <v>0</v>
      </c>
    </row>
    <row r="11" spans="1:12" x14ac:dyDescent="0.25">
      <c r="A11" s="10" t="s">
        <v>2</v>
      </c>
      <c r="B11" s="11">
        <f>B12+B13+B14+B15+B16+B17+B18</f>
        <v>352509.83</v>
      </c>
      <c r="C11" s="11">
        <f>C12+C13+C14+C15+C16+C17+C18</f>
        <v>312422.96999999997</v>
      </c>
    </row>
    <row r="12" spans="1:12" x14ac:dyDescent="0.25">
      <c r="A12" s="10" t="s">
        <v>71</v>
      </c>
      <c r="B12" s="11">
        <v>0</v>
      </c>
      <c r="C12" s="11">
        <v>0</v>
      </c>
      <c r="L12" s="20"/>
    </row>
    <row r="13" spans="1:12" x14ac:dyDescent="0.25">
      <c r="A13" s="10" t="s">
        <v>3</v>
      </c>
      <c r="B13" s="11">
        <v>0</v>
      </c>
      <c r="C13" s="11">
        <v>0</v>
      </c>
    </row>
    <row r="14" spans="1:12" x14ac:dyDescent="0.25">
      <c r="A14" s="10" t="s">
        <v>4</v>
      </c>
      <c r="B14" s="11">
        <v>0</v>
      </c>
      <c r="C14" s="11">
        <v>0</v>
      </c>
    </row>
    <row r="15" spans="1:12" x14ac:dyDescent="0.25">
      <c r="A15" s="10" t="s">
        <v>65</v>
      </c>
      <c r="B15" s="11">
        <v>54097.19</v>
      </c>
      <c r="C15" s="11">
        <v>49493.56</v>
      </c>
    </row>
    <row r="16" spans="1:12" x14ac:dyDescent="0.25">
      <c r="A16" s="10" t="s">
        <v>66</v>
      </c>
      <c r="B16" s="11">
        <v>0</v>
      </c>
      <c r="C16" s="11">
        <v>0</v>
      </c>
    </row>
    <row r="17" spans="1:7" x14ac:dyDescent="0.25">
      <c r="A17" s="10" t="s">
        <v>78</v>
      </c>
      <c r="B17" s="11">
        <v>93029.21</v>
      </c>
      <c r="C17" s="11">
        <v>65660.36</v>
      </c>
    </row>
    <row r="18" spans="1:7" x14ac:dyDescent="0.25">
      <c r="A18" s="10" t="s">
        <v>86</v>
      </c>
      <c r="B18" s="11">
        <v>205383.43</v>
      </c>
      <c r="C18" s="11">
        <v>197269.05</v>
      </c>
    </row>
    <row r="19" spans="1:7" ht="29.25" x14ac:dyDescent="0.25">
      <c r="A19" s="8" t="s">
        <v>5</v>
      </c>
      <c r="B19" s="11">
        <f>B4+B11</f>
        <v>1276184.77</v>
      </c>
      <c r="C19" s="11">
        <f>C4+C11</f>
        <v>1141255.0499999998</v>
      </c>
    </row>
    <row r="20" spans="1:7" x14ac:dyDescent="0.25">
      <c r="A20" s="40"/>
      <c r="B20" s="40"/>
      <c r="C20" s="40"/>
    </row>
    <row r="21" spans="1:7" x14ac:dyDescent="0.25">
      <c r="A21" s="37" t="s">
        <v>6</v>
      </c>
      <c r="B21" s="37"/>
      <c r="C21" s="42" t="s">
        <v>40</v>
      </c>
      <c r="G21" s="21"/>
    </row>
    <row r="22" spans="1:7" x14ac:dyDescent="0.25">
      <c r="A22" s="37" t="s">
        <v>8</v>
      </c>
      <c r="B22" s="37"/>
      <c r="C22" s="12">
        <f>C23+C24+C25+C26+C31+C32</f>
        <v>43862.020000000004</v>
      </c>
    </row>
    <row r="23" spans="1:7" x14ac:dyDescent="0.25">
      <c r="A23" s="36" t="s">
        <v>9</v>
      </c>
      <c r="B23" s="36"/>
      <c r="C23" s="11">
        <v>21505.8</v>
      </c>
    </row>
    <row r="24" spans="1:7" x14ac:dyDescent="0.25">
      <c r="A24" s="35" t="s">
        <v>10</v>
      </c>
      <c r="B24" s="35"/>
      <c r="C24" s="11">
        <v>4516.22</v>
      </c>
    </row>
    <row r="25" spans="1:7" x14ac:dyDescent="0.25">
      <c r="A25" s="36" t="s">
        <v>11</v>
      </c>
      <c r="B25" s="36"/>
      <c r="C25" s="11">
        <v>0</v>
      </c>
    </row>
    <row r="26" spans="1:7" x14ac:dyDescent="0.25">
      <c r="A26" s="36" t="s">
        <v>12</v>
      </c>
      <c r="B26" s="36"/>
      <c r="C26" s="5">
        <f>SUM(C27:C30)</f>
        <v>17840</v>
      </c>
    </row>
    <row r="27" spans="1:7" x14ac:dyDescent="0.25">
      <c r="A27" s="38" t="s">
        <v>95</v>
      </c>
      <c r="B27" s="39" t="s">
        <v>91</v>
      </c>
      <c r="C27" s="3">
        <v>15810</v>
      </c>
      <c r="D27" s="30"/>
    </row>
    <row r="28" spans="1:7" x14ac:dyDescent="0.25">
      <c r="A28" s="35" t="s">
        <v>96</v>
      </c>
      <c r="B28" s="36" t="s">
        <v>92</v>
      </c>
      <c r="C28" s="3">
        <v>1400</v>
      </c>
      <c r="D28" s="30"/>
    </row>
    <row r="29" spans="1:7" x14ac:dyDescent="0.25">
      <c r="A29" s="38" t="s">
        <v>97</v>
      </c>
      <c r="B29" s="39" t="s">
        <v>93</v>
      </c>
      <c r="C29" s="28">
        <v>480</v>
      </c>
      <c r="D29" s="31"/>
    </row>
    <row r="30" spans="1:7" x14ac:dyDescent="0.25">
      <c r="A30" s="38" t="s">
        <v>98</v>
      </c>
      <c r="B30" s="39" t="s">
        <v>94</v>
      </c>
      <c r="C30" s="28">
        <v>150</v>
      </c>
      <c r="D30" s="31"/>
    </row>
    <row r="31" spans="1:7" x14ac:dyDescent="0.25">
      <c r="A31" s="36" t="s">
        <v>13</v>
      </c>
      <c r="B31" s="36"/>
      <c r="C31" s="16">
        <v>0</v>
      </c>
    </row>
    <row r="32" spans="1:7" x14ac:dyDescent="0.25">
      <c r="A32" s="35" t="s">
        <v>14</v>
      </c>
      <c r="B32" s="35"/>
      <c r="C32" s="14">
        <v>0</v>
      </c>
    </row>
    <row r="33" spans="1:5" ht="14.25" customHeight="1" x14ac:dyDescent="0.25">
      <c r="A33" s="37" t="s">
        <v>15</v>
      </c>
      <c r="B33" s="37"/>
      <c r="C33" s="15">
        <f>C34+C35+C36+C39+C40+C41+C42+C43+C44+C45+C46+C47+C48+C52+C53+C54+C56</f>
        <v>1103063.1300000001</v>
      </c>
    </row>
    <row r="34" spans="1:5" x14ac:dyDescent="0.25">
      <c r="A34" s="36" t="s">
        <v>16</v>
      </c>
      <c r="B34" s="36"/>
      <c r="C34" s="11">
        <v>239148</v>
      </c>
    </row>
    <row r="35" spans="1:5" x14ac:dyDescent="0.25">
      <c r="A35" s="36" t="s">
        <v>17</v>
      </c>
      <c r="B35" s="36"/>
      <c r="C35" s="11">
        <v>50221.08</v>
      </c>
    </row>
    <row r="36" spans="1:5" x14ac:dyDescent="0.25">
      <c r="A36" s="36" t="s">
        <v>18</v>
      </c>
      <c r="B36" s="36"/>
      <c r="C36" s="5">
        <f>SUM(C37:C38)</f>
        <v>19116</v>
      </c>
    </row>
    <row r="37" spans="1:5" ht="16.5" customHeight="1" x14ac:dyDescent="0.25">
      <c r="A37" s="25" t="s">
        <v>99</v>
      </c>
      <c r="B37" s="22"/>
      <c r="C37" s="29">
        <v>14346</v>
      </c>
      <c r="D37" s="32"/>
      <c r="E37" s="1"/>
    </row>
    <row r="38" spans="1:5" ht="16.5" customHeight="1" x14ac:dyDescent="0.25">
      <c r="A38" s="25" t="s">
        <v>100</v>
      </c>
      <c r="B38" s="22"/>
      <c r="C38" s="29">
        <v>4770</v>
      </c>
      <c r="D38" s="33"/>
      <c r="E38" s="2"/>
    </row>
    <row r="39" spans="1:5" x14ac:dyDescent="0.25">
      <c r="A39" s="36" t="s">
        <v>68</v>
      </c>
      <c r="B39" s="36"/>
      <c r="C39" s="11">
        <v>9621.7800000000007</v>
      </c>
    </row>
    <row r="40" spans="1:5" x14ac:dyDescent="0.25">
      <c r="A40" s="35" t="s">
        <v>79</v>
      </c>
      <c r="B40" s="35"/>
      <c r="C40" s="11">
        <v>16200</v>
      </c>
    </row>
    <row r="41" spans="1:5" x14ac:dyDescent="0.25">
      <c r="A41" s="36" t="s">
        <v>69</v>
      </c>
      <c r="B41" s="36"/>
      <c r="C41" s="11">
        <v>0</v>
      </c>
    </row>
    <row r="42" spans="1:5" x14ac:dyDescent="0.25">
      <c r="A42" s="36" t="s">
        <v>70</v>
      </c>
      <c r="B42" s="36"/>
      <c r="C42" s="11">
        <v>0</v>
      </c>
    </row>
    <row r="43" spans="1:5" x14ac:dyDescent="0.25">
      <c r="A43" s="36" t="s">
        <v>72</v>
      </c>
      <c r="B43" s="36"/>
      <c r="C43" s="11">
        <v>0</v>
      </c>
    </row>
    <row r="44" spans="1:5" x14ac:dyDescent="0.25">
      <c r="A44" s="36" t="s">
        <v>19</v>
      </c>
      <c r="B44" s="36"/>
      <c r="C44" s="11">
        <f>B8</f>
        <v>88074.27</v>
      </c>
    </row>
    <row r="45" spans="1:5" x14ac:dyDescent="0.25">
      <c r="A45" s="36" t="s">
        <v>20</v>
      </c>
      <c r="B45" s="36"/>
      <c r="C45" s="11">
        <v>0</v>
      </c>
    </row>
    <row r="46" spans="1:5" x14ac:dyDescent="0.25">
      <c r="A46" s="36" t="s">
        <v>57</v>
      </c>
      <c r="B46" s="36"/>
      <c r="C46" s="11">
        <v>3390</v>
      </c>
    </row>
    <row r="47" spans="1:5" x14ac:dyDescent="0.25">
      <c r="A47" s="36" t="s">
        <v>58</v>
      </c>
      <c r="B47" s="36"/>
      <c r="C47" s="11">
        <v>0</v>
      </c>
    </row>
    <row r="48" spans="1:5" x14ac:dyDescent="0.25">
      <c r="A48" s="36" t="s">
        <v>42</v>
      </c>
      <c r="B48" s="36"/>
      <c r="C48" s="11">
        <f>C49+C50+C51</f>
        <v>0</v>
      </c>
    </row>
    <row r="49" spans="1:3" x14ac:dyDescent="0.25">
      <c r="A49" s="36" t="s">
        <v>43</v>
      </c>
      <c r="B49" s="36"/>
      <c r="C49" s="11">
        <v>0</v>
      </c>
    </row>
    <row r="50" spans="1:3" x14ac:dyDescent="0.25">
      <c r="A50" s="36" t="s">
        <v>45</v>
      </c>
      <c r="B50" s="36"/>
      <c r="C50" s="11">
        <v>0</v>
      </c>
    </row>
    <row r="51" spans="1:3" x14ac:dyDescent="0.25">
      <c r="A51" s="36" t="s">
        <v>44</v>
      </c>
      <c r="B51" s="36"/>
      <c r="C51" s="11">
        <v>0</v>
      </c>
    </row>
    <row r="52" spans="1:3" x14ac:dyDescent="0.25">
      <c r="A52" s="36" t="s">
        <v>21</v>
      </c>
      <c r="B52" s="36"/>
      <c r="C52" s="11">
        <v>0</v>
      </c>
    </row>
    <row r="53" spans="1:3" x14ac:dyDescent="0.25">
      <c r="A53" s="36" t="s">
        <v>22</v>
      </c>
      <c r="B53" s="36"/>
      <c r="C53" s="11">
        <v>0</v>
      </c>
    </row>
    <row r="54" spans="1:3" x14ac:dyDescent="0.25">
      <c r="A54" s="36" t="s">
        <v>41</v>
      </c>
      <c r="B54" s="36"/>
      <c r="C54" s="13">
        <f>C55</f>
        <v>2759.4</v>
      </c>
    </row>
    <row r="55" spans="1:3" x14ac:dyDescent="0.25">
      <c r="A55" s="34" t="s">
        <v>130</v>
      </c>
      <c r="B55" s="34"/>
      <c r="C55" s="28">
        <v>2759.4</v>
      </c>
    </row>
    <row r="56" spans="1:3" x14ac:dyDescent="0.25">
      <c r="A56" s="36" t="s">
        <v>47</v>
      </c>
      <c r="B56" s="36"/>
      <c r="C56" s="11">
        <f>C57+C58+C59+C60+C62+C63</f>
        <v>674532.6</v>
      </c>
    </row>
    <row r="57" spans="1:3" x14ac:dyDescent="0.25">
      <c r="A57" s="36" t="s">
        <v>60</v>
      </c>
      <c r="B57" s="36"/>
      <c r="C57" s="11">
        <v>0</v>
      </c>
    </row>
    <row r="58" spans="1:3" x14ac:dyDescent="0.25">
      <c r="A58" s="35" t="s">
        <v>101</v>
      </c>
      <c r="B58" s="35"/>
      <c r="C58" s="11">
        <v>10000</v>
      </c>
    </row>
    <row r="59" spans="1:3" x14ac:dyDescent="0.25">
      <c r="A59" s="38" t="s">
        <v>75</v>
      </c>
      <c r="B59" s="38"/>
      <c r="C59" s="11">
        <v>0</v>
      </c>
    </row>
    <row r="60" spans="1:3" x14ac:dyDescent="0.25">
      <c r="A60" s="38" t="s">
        <v>76</v>
      </c>
      <c r="B60" s="38"/>
      <c r="C60" s="11">
        <v>0</v>
      </c>
    </row>
    <row r="61" spans="1:3" x14ac:dyDescent="0.25">
      <c r="A61" s="38" t="s">
        <v>77</v>
      </c>
      <c r="B61" s="38"/>
      <c r="C61" s="11">
        <v>0</v>
      </c>
    </row>
    <row r="62" spans="1:3" x14ac:dyDescent="0.25">
      <c r="A62" s="38" t="s">
        <v>80</v>
      </c>
      <c r="B62" s="38"/>
      <c r="C62" s="11">
        <v>33782.6</v>
      </c>
    </row>
    <row r="63" spans="1:3" x14ac:dyDescent="0.25">
      <c r="A63" s="38" t="s">
        <v>81</v>
      </c>
      <c r="B63" s="38"/>
      <c r="C63" s="11">
        <v>630750</v>
      </c>
    </row>
    <row r="64" spans="1:3" x14ac:dyDescent="0.25">
      <c r="A64" s="37" t="s">
        <v>23</v>
      </c>
      <c r="B64" s="37"/>
      <c r="C64" s="12">
        <f>C65+C66+C67+C97+C98+C103+C104+C107+C96</f>
        <v>254151.49000000002</v>
      </c>
    </row>
    <row r="65" spans="1:4" x14ac:dyDescent="0.25">
      <c r="A65" s="36" t="s">
        <v>24</v>
      </c>
      <c r="B65" s="36"/>
      <c r="C65" s="11">
        <v>157242</v>
      </c>
    </row>
    <row r="66" spans="1:4" x14ac:dyDescent="0.25">
      <c r="A66" s="36" t="s">
        <v>25</v>
      </c>
      <c r="B66" s="36"/>
      <c r="C66" s="11">
        <v>33020.82</v>
      </c>
    </row>
    <row r="67" spans="1:4" x14ac:dyDescent="0.25">
      <c r="A67" s="36" t="s">
        <v>26</v>
      </c>
      <c r="B67" s="36"/>
      <c r="C67" s="5">
        <f>SUM(C68:C95)</f>
        <v>14308.41</v>
      </c>
    </row>
    <row r="68" spans="1:4" ht="17.100000000000001" customHeight="1" x14ac:dyDescent="0.25">
      <c r="A68" s="25" t="s">
        <v>102</v>
      </c>
      <c r="B68" s="23"/>
      <c r="C68" s="26">
        <v>540</v>
      </c>
      <c r="D68" s="31"/>
    </row>
    <row r="69" spans="1:4" ht="17.100000000000001" customHeight="1" x14ac:dyDescent="0.25">
      <c r="A69" s="25" t="s">
        <v>103</v>
      </c>
      <c r="B69" s="22"/>
      <c r="C69" s="26">
        <v>311.26</v>
      </c>
      <c r="D69" s="31"/>
    </row>
    <row r="70" spans="1:4" ht="17.100000000000001" customHeight="1" x14ac:dyDescent="0.25">
      <c r="A70" s="25" t="s">
        <v>104</v>
      </c>
      <c r="B70" s="22"/>
      <c r="C70" s="26">
        <v>901</v>
      </c>
      <c r="D70" s="31"/>
    </row>
    <row r="71" spans="1:4" ht="17.100000000000001" customHeight="1" x14ac:dyDescent="0.25">
      <c r="A71" s="25" t="s">
        <v>105</v>
      </c>
      <c r="B71" s="22"/>
      <c r="C71" s="26">
        <v>54</v>
      </c>
      <c r="D71" s="31"/>
    </row>
    <row r="72" spans="1:4" ht="17.100000000000001" customHeight="1" x14ac:dyDescent="0.25">
      <c r="A72" s="25" t="s">
        <v>106</v>
      </c>
      <c r="B72" s="22"/>
      <c r="C72" s="26">
        <v>156</v>
      </c>
      <c r="D72" s="31"/>
    </row>
    <row r="73" spans="1:4" ht="17.100000000000001" customHeight="1" x14ac:dyDescent="0.25">
      <c r="A73" s="25" t="s">
        <v>107</v>
      </c>
      <c r="B73" s="22"/>
      <c r="C73" s="26">
        <v>78</v>
      </c>
      <c r="D73" s="31"/>
    </row>
    <row r="74" spans="1:4" ht="17.100000000000001" customHeight="1" x14ac:dyDescent="0.25">
      <c r="A74" s="25" t="s">
        <v>108</v>
      </c>
      <c r="B74" s="22"/>
      <c r="C74" s="26">
        <v>144</v>
      </c>
      <c r="D74" s="31"/>
    </row>
    <row r="75" spans="1:4" ht="17.100000000000001" customHeight="1" x14ac:dyDescent="0.25">
      <c r="A75" s="25" t="s">
        <v>109</v>
      </c>
      <c r="B75" s="22"/>
      <c r="C75" s="26">
        <v>168</v>
      </c>
      <c r="D75" s="31"/>
    </row>
    <row r="76" spans="1:4" ht="17.100000000000001" customHeight="1" x14ac:dyDescent="0.25">
      <c r="A76" s="25" t="s">
        <v>110</v>
      </c>
      <c r="B76" s="22"/>
      <c r="C76" s="29">
        <v>7300</v>
      </c>
      <c r="D76" s="30"/>
    </row>
    <row r="77" spans="1:4" ht="17.100000000000001" customHeight="1" x14ac:dyDescent="0.25">
      <c r="A77" s="25" t="s">
        <v>111</v>
      </c>
      <c r="B77" s="22"/>
      <c r="C77" s="29">
        <v>1800</v>
      </c>
      <c r="D77" s="30"/>
    </row>
    <row r="78" spans="1:4" ht="17.100000000000001" customHeight="1" x14ac:dyDescent="0.25">
      <c r="A78" s="25" t="s">
        <v>112</v>
      </c>
      <c r="B78" s="22"/>
      <c r="C78" s="26">
        <v>174.82</v>
      </c>
      <c r="D78" s="31"/>
    </row>
    <row r="79" spans="1:4" ht="17.100000000000001" customHeight="1" x14ac:dyDescent="0.25">
      <c r="A79" s="25" t="s">
        <v>113</v>
      </c>
      <c r="B79" s="22"/>
      <c r="C79" s="26">
        <v>108</v>
      </c>
      <c r="D79" s="31"/>
    </row>
    <row r="80" spans="1:4" ht="17.100000000000001" customHeight="1" x14ac:dyDescent="0.25">
      <c r="A80" s="25" t="s">
        <v>114</v>
      </c>
      <c r="B80" s="22"/>
      <c r="C80" s="26">
        <v>108</v>
      </c>
      <c r="D80" s="31"/>
    </row>
    <row r="81" spans="1:4" ht="17.100000000000001" customHeight="1" x14ac:dyDescent="0.25">
      <c r="A81" s="25" t="s">
        <v>115</v>
      </c>
      <c r="B81" s="22"/>
      <c r="C81" s="26">
        <v>192</v>
      </c>
      <c r="D81" s="31"/>
    </row>
    <row r="82" spans="1:4" ht="17.100000000000001" customHeight="1" x14ac:dyDescent="0.25">
      <c r="A82" s="25" t="s">
        <v>116</v>
      </c>
      <c r="B82" s="22"/>
      <c r="C82" s="26">
        <v>17</v>
      </c>
      <c r="D82" s="31"/>
    </row>
    <row r="83" spans="1:4" ht="17.100000000000001" customHeight="1" x14ac:dyDescent="0.25">
      <c r="A83" s="25" t="s">
        <v>117</v>
      </c>
      <c r="B83" s="22"/>
      <c r="C83" s="26">
        <v>156</v>
      </c>
      <c r="D83" s="31"/>
    </row>
    <row r="84" spans="1:4" ht="17.100000000000001" customHeight="1" x14ac:dyDescent="0.25">
      <c r="A84" s="25" t="s">
        <v>118</v>
      </c>
      <c r="B84" s="22"/>
      <c r="C84" s="26">
        <v>180</v>
      </c>
      <c r="D84" s="31"/>
    </row>
    <row r="85" spans="1:4" ht="17.100000000000001" customHeight="1" x14ac:dyDescent="0.25">
      <c r="A85" s="25" t="s">
        <v>119</v>
      </c>
      <c r="B85" s="22"/>
      <c r="C85" s="26">
        <v>380</v>
      </c>
      <c r="D85" s="31"/>
    </row>
    <row r="86" spans="1:4" ht="17.100000000000001" customHeight="1" x14ac:dyDescent="0.25">
      <c r="A86" s="25" t="s">
        <v>120</v>
      </c>
      <c r="B86" s="22"/>
      <c r="C86" s="26">
        <v>110</v>
      </c>
      <c r="D86" s="31"/>
    </row>
    <row r="87" spans="1:4" ht="17.100000000000001" customHeight="1" x14ac:dyDescent="0.25">
      <c r="A87" s="25" t="s">
        <v>121</v>
      </c>
      <c r="B87" s="22"/>
      <c r="C87" s="26">
        <v>240</v>
      </c>
      <c r="D87" s="31"/>
    </row>
    <row r="88" spans="1:4" ht="17.100000000000001" customHeight="1" x14ac:dyDescent="0.25">
      <c r="A88" s="25" t="s">
        <v>122</v>
      </c>
      <c r="B88" s="23"/>
      <c r="C88" s="26">
        <v>120</v>
      </c>
      <c r="D88" s="31"/>
    </row>
    <row r="89" spans="1:4" ht="17.100000000000001" customHeight="1" x14ac:dyDescent="0.25">
      <c r="A89" s="25" t="s">
        <v>123</v>
      </c>
      <c r="B89" s="22"/>
      <c r="C89" s="26">
        <v>31</v>
      </c>
      <c r="D89" s="31"/>
    </row>
    <row r="90" spans="1:4" ht="17.100000000000001" customHeight="1" x14ac:dyDescent="0.25">
      <c r="A90" s="25" t="s">
        <v>124</v>
      </c>
      <c r="B90" s="22"/>
      <c r="C90" s="26">
        <v>87</v>
      </c>
      <c r="D90" s="31"/>
    </row>
    <row r="91" spans="1:4" ht="17.100000000000001" customHeight="1" x14ac:dyDescent="0.25">
      <c r="A91" s="25" t="s">
        <v>125</v>
      </c>
      <c r="B91" s="22"/>
      <c r="C91" s="26">
        <v>216</v>
      </c>
      <c r="D91" s="31"/>
    </row>
    <row r="92" spans="1:4" ht="17.100000000000001" customHeight="1" x14ac:dyDescent="0.25">
      <c r="A92" s="25" t="s">
        <v>126</v>
      </c>
      <c r="B92" s="22"/>
      <c r="C92" s="26">
        <v>115.33</v>
      </c>
      <c r="D92" s="31"/>
    </row>
    <row r="93" spans="1:4" ht="17.100000000000001" customHeight="1" x14ac:dyDescent="0.25">
      <c r="A93" s="25" t="s">
        <v>127</v>
      </c>
      <c r="B93" s="22"/>
      <c r="C93" s="26">
        <v>75</v>
      </c>
      <c r="D93" s="31"/>
    </row>
    <row r="94" spans="1:4" ht="17.100000000000001" customHeight="1" x14ac:dyDescent="0.25">
      <c r="A94" s="25" t="s">
        <v>128</v>
      </c>
      <c r="B94" s="22"/>
      <c r="C94" s="26">
        <v>168</v>
      </c>
      <c r="D94" s="31"/>
    </row>
    <row r="95" spans="1:4" ht="17.100000000000001" customHeight="1" x14ac:dyDescent="0.25">
      <c r="A95" s="25" t="s">
        <v>129</v>
      </c>
      <c r="B95" s="22"/>
      <c r="C95" s="26">
        <v>378</v>
      </c>
      <c r="D95" s="31"/>
    </row>
    <row r="96" spans="1:4" x14ac:dyDescent="0.25">
      <c r="A96" s="36" t="s">
        <v>27</v>
      </c>
      <c r="B96" s="36"/>
      <c r="C96" s="13">
        <v>9000</v>
      </c>
    </row>
    <row r="97" spans="1:5" x14ac:dyDescent="0.25">
      <c r="A97" s="36" t="s">
        <v>28</v>
      </c>
      <c r="B97" s="36"/>
      <c r="C97" s="11">
        <v>0</v>
      </c>
    </row>
    <row r="98" spans="1:5" x14ac:dyDescent="0.25">
      <c r="A98" s="36" t="s">
        <v>29</v>
      </c>
      <c r="B98" s="36"/>
      <c r="C98" s="11">
        <f>C99+C100+C101+C102</f>
        <v>0</v>
      </c>
    </row>
    <row r="99" spans="1:5" x14ac:dyDescent="0.25">
      <c r="A99" s="36" t="s">
        <v>84</v>
      </c>
      <c r="B99" s="36"/>
      <c r="C99" s="11">
        <v>0</v>
      </c>
    </row>
    <row r="100" spans="1:5" x14ac:dyDescent="0.25">
      <c r="A100" s="36" t="s">
        <v>83</v>
      </c>
      <c r="B100" s="36"/>
      <c r="C100" s="11">
        <v>0</v>
      </c>
    </row>
    <row r="101" spans="1:5" x14ac:dyDescent="0.25">
      <c r="A101" s="36" t="s">
        <v>67</v>
      </c>
      <c r="B101" s="36"/>
      <c r="C101" s="11">
        <v>0</v>
      </c>
    </row>
    <row r="102" spans="1:5" x14ac:dyDescent="0.25">
      <c r="A102" s="36" t="s">
        <v>87</v>
      </c>
      <c r="B102" s="36"/>
      <c r="C102" s="11">
        <v>0</v>
      </c>
    </row>
    <row r="103" spans="1:5" x14ac:dyDescent="0.25">
      <c r="A103" s="36" t="s">
        <v>30</v>
      </c>
      <c r="B103" s="36"/>
      <c r="C103" s="11">
        <v>0</v>
      </c>
    </row>
    <row r="104" spans="1:5" x14ac:dyDescent="0.25">
      <c r="A104" s="36" t="s">
        <v>31</v>
      </c>
      <c r="B104" s="36"/>
      <c r="C104" s="11">
        <f>C105+C106</f>
        <v>0</v>
      </c>
    </row>
    <row r="105" spans="1:5" x14ac:dyDescent="0.25">
      <c r="A105" s="36" t="s">
        <v>61</v>
      </c>
      <c r="B105" s="36"/>
      <c r="C105" s="11">
        <v>0</v>
      </c>
    </row>
    <row r="106" spans="1:5" x14ac:dyDescent="0.25">
      <c r="A106" s="36" t="s">
        <v>85</v>
      </c>
      <c r="B106" s="36"/>
      <c r="C106" s="11">
        <v>0</v>
      </c>
    </row>
    <row r="107" spans="1:5" x14ac:dyDescent="0.25">
      <c r="A107" s="36" t="s">
        <v>32</v>
      </c>
      <c r="B107" s="36"/>
      <c r="C107" s="11">
        <f>C108+C109</f>
        <v>40580.26</v>
      </c>
      <c r="E107" s="6" t="s">
        <v>82</v>
      </c>
    </row>
    <row r="108" spans="1:5" x14ac:dyDescent="0.25">
      <c r="A108" s="36" t="s">
        <v>46</v>
      </c>
      <c r="B108" s="36"/>
      <c r="C108" s="11">
        <v>40580.26</v>
      </c>
    </row>
    <row r="109" spans="1:5" x14ac:dyDescent="0.25">
      <c r="A109" s="36" t="s">
        <v>59</v>
      </c>
      <c r="B109" s="36"/>
      <c r="C109" s="11">
        <v>0</v>
      </c>
    </row>
    <row r="110" spans="1:5" x14ac:dyDescent="0.25">
      <c r="A110" s="37" t="s">
        <v>33</v>
      </c>
      <c r="B110" s="37"/>
      <c r="C110" s="16">
        <f>C115+C111+C113+C112+C114</f>
        <v>35959.800000000003</v>
      </c>
    </row>
    <row r="111" spans="1:5" x14ac:dyDescent="0.25">
      <c r="A111" s="36" t="s">
        <v>53</v>
      </c>
      <c r="B111" s="36"/>
      <c r="C111" s="11">
        <v>1270.2</v>
      </c>
    </row>
    <row r="112" spans="1:5" x14ac:dyDescent="0.25">
      <c r="A112" s="36" t="s">
        <v>54</v>
      </c>
      <c r="B112" s="36"/>
      <c r="C112" s="11">
        <v>28601.4</v>
      </c>
    </row>
    <row r="113" spans="1:3" x14ac:dyDescent="0.25">
      <c r="A113" s="36" t="s">
        <v>74</v>
      </c>
      <c r="B113" s="36"/>
      <c r="C113" s="11">
        <v>481.8</v>
      </c>
    </row>
    <row r="114" spans="1:3" x14ac:dyDescent="0.25">
      <c r="A114" s="36" t="s">
        <v>55</v>
      </c>
      <c r="B114" s="36"/>
      <c r="C114" s="11">
        <v>0</v>
      </c>
    </row>
    <row r="115" spans="1:3" x14ac:dyDescent="0.25">
      <c r="A115" s="36" t="s">
        <v>48</v>
      </c>
      <c r="B115" s="36"/>
      <c r="C115" s="11">
        <v>5606.4</v>
      </c>
    </row>
    <row r="116" spans="1:3" x14ac:dyDescent="0.25">
      <c r="A116" s="37" t="s">
        <v>34</v>
      </c>
      <c r="B116" s="37"/>
      <c r="C116" s="17">
        <f>C117+C118+C119+C123</f>
        <v>310060.46000000002</v>
      </c>
    </row>
    <row r="117" spans="1:3" x14ac:dyDescent="0.25">
      <c r="A117" s="34" t="s">
        <v>132</v>
      </c>
      <c r="B117" s="34"/>
      <c r="C117" s="3">
        <v>210196.2</v>
      </c>
    </row>
    <row r="118" spans="1:3" x14ac:dyDescent="0.25">
      <c r="A118" s="34" t="s">
        <v>133</v>
      </c>
      <c r="B118" s="34"/>
      <c r="C118" s="3">
        <v>44302.06</v>
      </c>
    </row>
    <row r="119" spans="1:3" s="19" customFormat="1" ht="14.25" x14ac:dyDescent="0.2">
      <c r="A119" s="41" t="s">
        <v>134</v>
      </c>
      <c r="B119" s="41"/>
      <c r="C119" s="5">
        <f>SUM(C120:C122)</f>
        <v>10404.4</v>
      </c>
    </row>
    <row r="120" spans="1:3" x14ac:dyDescent="0.25">
      <c r="A120" s="34" t="s">
        <v>135</v>
      </c>
      <c r="B120" s="34"/>
      <c r="C120" s="28">
        <v>549.4</v>
      </c>
    </row>
    <row r="121" spans="1:3" x14ac:dyDescent="0.25">
      <c r="A121" s="34" t="s">
        <v>136</v>
      </c>
      <c r="B121" s="34"/>
      <c r="C121" s="28">
        <v>4686.6000000000004</v>
      </c>
    </row>
    <row r="122" spans="1:3" x14ac:dyDescent="0.25">
      <c r="A122" s="34" t="s">
        <v>137</v>
      </c>
      <c r="B122" s="34"/>
      <c r="C122" s="28">
        <v>5168.3999999999996</v>
      </c>
    </row>
    <row r="123" spans="1:3" s="19" customFormat="1" ht="14.25" x14ac:dyDescent="0.2">
      <c r="A123" s="41" t="s">
        <v>138</v>
      </c>
      <c r="B123" s="41"/>
      <c r="C123" s="5">
        <f>SUM(C124:C134)</f>
        <v>45157.8</v>
      </c>
    </row>
    <row r="124" spans="1:3" s="19" customFormat="1" x14ac:dyDescent="0.2">
      <c r="A124" s="34" t="s">
        <v>139</v>
      </c>
      <c r="B124" s="34"/>
      <c r="C124" s="28">
        <v>175.2</v>
      </c>
    </row>
    <row r="125" spans="1:3" ht="15" customHeight="1" x14ac:dyDescent="0.25">
      <c r="A125" s="34" t="s">
        <v>140</v>
      </c>
      <c r="B125" s="34"/>
      <c r="C125" s="28">
        <v>1708.2</v>
      </c>
    </row>
    <row r="126" spans="1:3" ht="15" customHeight="1" x14ac:dyDescent="0.25">
      <c r="A126" s="34" t="s">
        <v>141</v>
      </c>
      <c r="B126" s="34"/>
      <c r="C126" s="28">
        <v>919.8</v>
      </c>
    </row>
    <row r="127" spans="1:3" ht="15" customHeight="1" x14ac:dyDescent="0.25">
      <c r="A127" s="34" t="s">
        <v>142</v>
      </c>
      <c r="B127" s="34"/>
      <c r="C127" s="28">
        <v>2014.8</v>
      </c>
    </row>
    <row r="128" spans="1:3" x14ac:dyDescent="0.25">
      <c r="A128" s="34" t="s">
        <v>143</v>
      </c>
      <c r="B128" s="34"/>
      <c r="C128" s="28">
        <v>788.4</v>
      </c>
    </row>
    <row r="129" spans="1:3" x14ac:dyDescent="0.25">
      <c r="A129" s="34" t="s">
        <v>144</v>
      </c>
      <c r="B129" s="34"/>
      <c r="C129" s="28">
        <v>1576.8</v>
      </c>
    </row>
    <row r="130" spans="1:3" x14ac:dyDescent="0.25">
      <c r="A130" s="34" t="s">
        <v>145</v>
      </c>
      <c r="B130" s="34" t="s">
        <v>50</v>
      </c>
      <c r="C130" s="28">
        <v>10512</v>
      </c>
    </row>
    <row r="131" spans="1:3" x14ac:dyDescent="0.25">
      <c r="A131" s="34" t="s">
        <v>146</v>
      </c>
      <c r="B131" s="34" t="s">
        <v>51</v>
      </c>
      <c r="C131" s="28">
        <v>19403.400000000001</v>
      </c>
    </row>
    <row r="132" spans="1:3" x14ac:dyDescent="0.25">
      <c r="A132" s="34" t="s">
        <v>147</v>
      </c>
      <c r="B132" s="34" t="s">
        <v>51</v>
      </c>
      <c r="C132" s="28">
        <v>1182.5999999999999</v>
      </c>
    </row>
    <row r="133" spans="1:3" x14ac:dyDescent="0.25">
      <c r="A133" s="34" t="s">
        <v>148</v>
      </c>
      <c r="B133" s="34"/>
      <c r="C133" s="28">
        <v>2847</v>
      </c>
    </row>
    <row r="134" spans="1:3" x14ac:dyDescent="0.25">
      <c r="A134" s="34" t="s">
        <v>149</v>
      </c>
      <c r="B134" s="34"/>
      <c r="C134" s="28">
        <v>4029.6</v>
      </c>
    </row>
    <row r="135" spans="1:3" x14ac:dyDescent="0.25">
      <c r="A135" s="37" t="s">
        <v>35</v>
      </c>
      <c r="B135" s="37"/>
      <c r="C135" s="12">
        <f>C136</f>
        <v>23005.39</v>
      </c>
    </row>
    <row r="136" spans="1:3" x14ac:dyDescent="0.25">
      <c r="A136" s="36" t="s">
        <v>49</v>
      </c>
      <c r="B136" s="36"/>
      <c r="C136" s="13">
        <v>23005.39</v>
      </c>
    </row>
    <row r="137" spans="1:3" ht="15.75" customHeight="1" x14ac:dyDescent="0.25">
      <c r="A137" s="37" t="s">
        <v>36</v>
      </c>
      <c r="B137" s="37"/>
      <c r="C137" s="13">
        <f>C22+C33+C64+C110+C116+C135</f>
        <v>1770102.29</v>
      </c>
    </row>
    <row r="138" spans="1:3" x14ac:dyDescent="0.25">
      <c r="A138" s="37" t="s">
        <v>37</v>
      </c>
      <c r="B138" s="37"/>
      <c r="C138" s="13">
        <f>C19-C137</f>
        <v>-628847.24000000022</v>
      </c>
    </row>
    <row r="139" spans="1:3" x14ac:dyDescent="0.25">
      <c r="A139" s="37" t="s">
        <v>150</v>
      </c>
      <c r="B139" s="37"/>
      <c r="C139" s="13">
        <f>B2+C19-B19+B9</f>
        <v>-134929.7200000002</v>
      </c>
    </row>
    <row r="142" spans="1:3" x14ac:dyDescent="0.25">
      <c r="A142" s="18" t="s">
        <v>52</v>
      </c>
      <c r="B142" s="6" t="s">
        <v>62</v>
      </c>
    </row>
    <row r="143" spans="1:3" x14ac:dyDescent="0.25">
      <c r="A143" s="18"/>
    </row>
    <row r="144" spans="1:3" x14ac:dyDescent="0.25">
      <c r="A144" s="18" t="s">
        <v>63</v>
      </c>
      <c r="B144" s="6" t="s">
        <v>131</v>
      </c>
    </row>
  </sheetData>
  <mergeCells count="91">
    <mergeCell ref="A121:B121"/>
    <mergeCell ref="A123:B123"/>
    <mergeCell ref="A116:B116"/>
    <mergeCell ref="A128:B128"/>
    <mergeCell ref="A118:B118"/>
    <mergeCell ref="A119:B119"/>
    <mergeCell ref="A133:B133"/>
    <mergeCell ref="A132:B132"/>
    <mergeCell ref="A112:B112"/>
    <mergeCell ref="A113:B113"/>
    <mergeCell ref="A58:B58"/>
    <mergeCell ref="A124:B124"/>
    <mergeCell ref="A126:B126"/>
    <mergeCell ref="A125:B125"/>
    <mergeCell ref="A122:B122"/>
    <mergeCell ref="A60:B60"/>
    <mergeCell ref="A106:B106"/>
    <mergeCell ref="A130:B130"/>
    <mergeCell ref="A114:B114"/>
    <mergeCell ref="A115:B115"/>
    <mergeCell ref="A117:B117"/>
    <mergeCell ref="A120:B120"/>
    <mergeCell ref="A53:B53"/>
    <mergeCell ref="A41:B41"/>
    <mergeCell ref="A52:B52"/>
    <mergeCell ref="A101:B101"/>
    <mergeCell ref="A62:B62"/>
    <mergeCell ref="A96:B96"/>
    <mergeCell ref="A98:B98"/>
    <mergeCell ref="A99:B99"/>
    <mergeCell ref="A97:B97"/>
    <mergeCell ref="A61:B61"/>
    <mergeCell ref="A63:B63"/>
    <mergeCell ref="A65:B65"/>
    <mergeCell ref="A66:B66"/>
    <mergeCell ref="A59:B59"/>
    <mergeCell ref="A111:B111"/>
    <mergeCell ref="A109:B109"/>
    <mergeCell ref="A110:B110"/>
    <mergeCell ref="A57:B57"/>
    <mergeCell ref="A67:B67"/>
    <mergeCell ref="A108:B108"/>
    <mergeCell ref="A100:B100"/>
    <mergeCell ref="A107:B107"/>
    <mergeCell ref="A64:B64"/>
    <mergeCell ref="A102:B102"/>
    <mergeCell ref="A105:B105"/>
    <mergeCell ref="A103:B103"/>
    <mergeCell ref="A104:B104"/>
    <mergeCell ref="A139:B139"/>
    <mergeCell ref="A138:B138"/>
    <mergeCell ref="A136:B136"/>
    <mergeCell ref="A135:B135"/>
    <mergeCell ref="A137:B137"/>
    <mergeCell ref="A56:B56"/>
    <mergeCell ref="A34:B34"/>
    <mergeCell ref="A36:B36"/>
    <mergeCell ref="A45:B45"/>
    <mergeCell ref="A44:B44"/>
    <mergeCell ref="A42:B42"/>
    <mergeCell ref="A48:B48"/>
    <mergeCell ref="A49:B49"/>
    <mergeCell ref="A39:B39"/>
    <mergeCell ref="A40:B40"/>
    <mergeCell ref="A55:B55"/>
    <mergeCell ref="A35:B35"/>
    <mergeCell ref="A46:B46"/>
    <mergeCell ref="A47:B47"/>
    <mergeCell ref="A43:B43"/>
    <mergeCell ref="A54:B54"/>
    <mergeCell ref="A1:C1"/>
    <mergeCell ref="A21:B21"/>
    <mergeCell ref="A22:B22"/>
    <mergeCell ref="A23:B23"/>
    <mergeCell ref="A20:C20"/>
    <mergeCell ref="A134:B134"/>
    <mergeCell ref="A129:B129"/>
    <mergeCell ref="A127:B127"/>
    <mergeCell ref="A131:B131"/>
    <mergeCell ref="A24:B24"/>
    <mergeCell ref="A26:B26"/>
    <mergeCell ref="A32:B32"/>
    <mergeCell ref="A31:B31"/>
    <mergeCell ref="A33:B33"/>
    <mergeCell ref="A30:B30"/>
    <mergeCell ref="A25:B25"/>
    <mergeCell ref="A29:B29"/>
    <mergeCell ref="A27:B27"/>
    <mergeCell ref="A28:B28"/>
    <mergeCell ref="A51:B51"/>
    <mergeCell ref="A50:B50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2024-03-30T12:38:43Z</dcterms:modified>
</cp:coreProperties>
</file>