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28252420-7FD7-4C39-BAA2-D1B0DA9857AF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Аркуш1" sheetId="1" r:id="rId1"/>
  </sheets>
  <calcPr calcId="191029"/>
</workbook>
</file>

<file path=xl/calcChain.xml><?xml version="1.0" encoding="utf-8"?>
<calcChain xmlns="http://schemas.openxmlformats.org/spreadsheetml/2006/main">
  <c r="C218" i="1" l="1"/>
  <c r="C12" i="1"/>
  <c r="B12" i="1"/>
  <c r="B4" i="1"/>
  <c r="C118" i="1"/>
  <c r="C239" i="1"/>
  <c r="C120" i="1"/>
  <c r="C58" i="1"/>
  <c r="C28" i="1"/>
  <c r="C4" i="1" l="1"/>
  <c r="B21" i="1" l="1"/>
  <c r="C53" i="1" l="1"/>
  <c r="C243" i="1"/>
  <c r="C227" i="1" l="1"/>
  <c r="C132" i="1"/>
  <c r="C24" i="1" l="1"/>
  <c r="C108" i="1" l="1"/>
  <c r="C224" i="1" l="1"/>
  <c r="C129" i="1" s="1"/>
  <c r="C21" i="1" l="1"/>
  <c r="C259" i="1" l="1"/>
  <c r="C255" i="1"/>
  <c r="C236" i="1" l="1"/>
  <c r="C230" i="1" l="1"/>
  <c r="C112" i="1" l="1"/>
  <c r="C55" i="1" s="1"/>
  <c r="C257" i="1" l="1"/>
  <c r="C258" i="1" l="1"/>
</calcChain>
</file>

<file path=xl/sharedStrings.xml><?xml version="1.0" encoding="utf-8"?>
<sst xmlns="http://schemas.openxmlformats.org/spreadsheetml/2006/main" count="292" uniqueCount="290">
  <si>
    <t>1. Содержание жилья (платежи населения) в том числе:</t>
  </si>
  <si>
    <t>1.1. Содержание общего имущества</t>
  </si>
  <si>
    <t>2. Прочие доходы</t>
  </si>
  <si>
    <t>2.2. Доходы от интернет провайдеров</t>
  </si>
  <si>
    <t>2.3. Услуги квартиросъемщикам</t>
  </si>
  <si>
    <t>Итого содержание общего имущества и прочие доходы</t>
  </si>
  <si>
    <t>РАСХОДЫ</t>
  </si>
  <si>
    <t>ДОХОДЫ</t>
  </si>
  <si>
    <t>1. Ремонт конструктивных элементов зданий:</t>
  </si>
  <si>
    <t xml:space="preserve">1.1. Заработная плата за текущий ремонт </t>
  </si>
  <si>
    <t>1.2. Страховые взносы</t>
  </si>
  <si>
    <t xml:space="preserve">1.3. Техническое обслуживание дымоходов и вентканалов </t>
  </si>
  <si>
    <t>1.4. Материальные затраты</t>
  </si>
  <si>
    <t>1.5. Прочие расходы</t>
  </si>
  <si>
    <t>1.6. Услуги сторонних организаций</t>
  </si>
  <si>
    <t>2. Ремонт и обслуживание внутридомового инженерного оборудования:</t>
  </si>
  <si>
    <t>2.1. Заработная плата за текущий ремонт</t>
  </si>
  <si>
    <t>2.2. Страховые взносы</t>
  </si>
  <si>
    <t>2.3. Материальные затраты</t>
  </si>
  <si>
    <t>2.9. Техническое обслуживание лифтов</t>
  </si>
  <si>
    <t>2.10. Экспертое обследование (диагностика лифтов)</t>
  </si>
  <si>
    <t>2.11. Заработная плата лифтеров</t>
  </si>
  <si>
    <t>2.12. Страховые взносы</t>
  </si>
  <si>
    <t>3. Благоустройство и обеспечение санитарного состояния жилого фонда</t>
  </si>
  <si>
    <t>3.1. Заработная плата за благоустройство</t>
  </si>
  <si>
    <t>3.2. Страховые взносы</t>
  </si>
  <si>
    <t>3.3. Материальные затраты</t>
  </si>
  <si>
    <t>3.4. Автотранспортные услуги</t>
  </si>
  <si>
    <t>3.5. Дератизация</t>
  </si>
  <si>
    <t>3.6. Услуги сторонних организаций</t>
  </si>
  <si>
    <t>3.7. Транспортировка КГМ</t>
  </si>
  <si>
    <t>3.8. Прочие расходы</t>
  </si>
  <si>
    <t>3.9. Оплата ресурсоснабжающим организациям</t>
  </si>
  <si>
    <t>4. Внеэксплутационные расходы</t>
  </si>
  <si>
    <t>5. Общеэксплутационные расходы</t>
  </si>
  <si>
    <t>6.Прочие и прямые затраты, услуги РРКЦ</t>
  </si>
  <si>
    <t>Всего расходов</t>
  </si>
  <si>
    <t>Финансовый результат</t>
  </si>
  <si>
    <t>1.5. Задолженность безнадежная к взысканию</t>
  </si>
  <si>
    <t>Начислено руб.</t>
  </si>
  <si>
    <t>Оплачено руб.</t>
  </si>
  <si>
    <t xml:space="preserve">2.13. Прочие расходы </t>
  </si>
  <si>
    <t>2.11. Расходы по управлению лифтовым хозяйством</t>
  </si>
  <si>
    <t>Внеэксплутационные расходы</t>
  </si>
  <si>
    <t>Материалы и запчасти</t>
  </si>
  <si>
    <t>Накладные расходы</t>
  </si>
  <si>
    <t>Электроэнергия</t>
  </si>
  <si>
    <t>2.14. Услуги сторонних организаций</t>
  </si>
  <si>
    <t>Услуги банка</t>
  </si>
  <si>
    <t>Услуги РРКЦ</t>
  </si>
  <si>
    <t xml:space="preserve">    Расходы административно-хоз. персонала</t>
  </si>
  <si>
    <t xml:space="preserve">            Юридические услуги</t>
  </si>
  <si>
    <t xml:space="preserve">            Аренда помещений</t>
  </si>
  <si>
    <t>Директор</t>
  </si>
  <si>
    <t>Госпошлина</t>
  </si>
  <si>
    <t>Налог</t>
  </si>
  <si>
    <t>Возмещение ущерба</t>
  </si>
  <si>
    <t>1.6. Реализация адресных ремонтных программ</t>
  </si>
  <si>
    <t>2.10.1 Техническое освидетельствование лифтов</t>
  </si>
  <si>
    <t>2.10.2 Страхование лифтов</t>
  </si>
  <si>
    <t>Полив зеленых насаждений</t>
  </si>
  <si>
    <t>Снегоуборочные работы</t>
  </si>
  <si>
    <t>Кудла Н.Е.</t>
  </si>
  <si>
    <t>Экономист-бухгалтер</t>
  </si>
  <si>
    <t>1.4. Содержание лифта</t>
  </si>
  <si>
    <t>2.4. Охрана</t>
  </si>
  <si>
    <t>2.5. Домофон</t>
  </si>
  <si>
    <t>Охрана</t>
  </si>
  <si>
    <t>2.4. Аварийное обслуживание</t>
  </si>
  <si>
    <t>2.6. Диагностика ВГДО 1 раз в 5 лет</t>
  </si>
  <si>
    <t>2.7. Техническое обслуживание индивидуального теплового пункта</t>
  </si>
  <si>
    <t>2.1. Госпошлина, пеня</t>
  </si>
  <si>
    <t>2.8. Техническое обслуживание ОДПУТЭ</t>
  </si>
  <si>
    <t xml:space="preserve">1.2. Электроэнергия ОДН </t>
  </si>
  <si>
    <t>Пеня</t>
  </si>
  <si>
    <t>1.2.2. Электроэнергия паркинг</t>
  </si>
  <si>
    <t>Сервисное обслуживание СКУД</t>
  </si>
  <si>
    <t xml:space="preserve">Обслуживание домофонов </t>
  </si>
  <si>
    <t xml:space="preserve">Ремонт домофона </t>
  </si>
  <si>
    <t>Остаток денежных средств на 01.01.2023 года</t>
  </si>
  <si>
    <t>Ремонт ворот</t>
  </si>
  <si>
    <t>2.5. Техническое обслуживание котельной</t>
  </si>
  <si>
    <t>Обслуживание установок пожарной сигнализации</t>
  </si>
  <si>
    <t>Ресурсы котельная</t>
  </si>
  <si>
    <t xml:space="preserve"> </t>
  </si>
  <si>
    <t>Аренда контейнера ТБО</t>
  </si>
  <si>
    <t>Видеонаблюдение</t>
  </si>
  <si>
    <t>Годовая отчетность о расходовании полученных денежных средств по многоквартирному дому № 5 по улице Харьковская за 2023 год</t>
  </si>
  <si>
    <t>1.3. ТО паркинг</t>
  </si>
  <si>
    <t>Доводчик 
Основной склад
Поступление (акт, накладная, УПД) 0У00-000227 от 21.03.2023 14:32:12</t>
  </si>
  <si>
    <t>дюбель п/п 14*140
Основной склад
Поступление (акт, накладная, УПД) 0УБП-000265 от 30.03.2023 10:30:52</t>
  </si>
  <si>
    <t>дюбель-гвоздь 6,3*38
Основной склад
Поступление (акт, накладная, УПД) 0УБП-000265 от 30.03.2023 10:30:52</t>
  </si>
  <si>
    <t>Насадка м 8*45 кровельная
Основной склад
Поступление (акт, накладная, УПД) 0УБП-000265 от 30.03.2023 10:30:52</t>
  </si>
  <si>
    <t>Петля гаражная каплевидная
Основной склад
Поступление (акт, накладная, УПД) 0УБП-000265 от 30.03.2023 10:30:52</t>
  </si>
  <si>
    <t>Шайба усилинная оцинк.М10
Основной склад
Поступление (акт, накладная, УПД) 0УБП-000265 от 30.03.2023 10:30:52</t>
  </si>
  <si>
    <t>Шурупы 10*140
Основной склад
Поступление (акт, накладная, УПД) 0УБП-000265 от 30.03.2023 10:30:52</t>
  </si>
  <si>
    <t>Биты с торцевыми головками
Основной склад
Поступление (акт, накладная, УПД) 0УБП-000265 от 30.03.2023 10:30:52</t>
  </si>
  <si>
    <t>Саморезы кровельные 4,8*28-29
Основной склад
Поступление (акт, накладная, УПД) 0УБП-000265 от 30.03.2023 10:30:52</t>
  </si>
  <si>
    <t>Доводчик DOORLOCK
Основной склад
Поступление (акт, накладная, УПД) 0УБП-000356 от 19.05.2023 17:08:06</t>
  </si>
  <si>
    <t>Мех. цилиндр
Основной склад
Поступление (акт, накладная, УПД) 0УБП-000778 от 25.10.2023 15:37:36</t>
  </si>
  <si>
    <t>кабельная стяжка
Основной склад
Поступление (акт, накладная, УПД) 0УБП-000850 от 09.11.2023 17:31:54</t>
  </si>
  <si>
    <t>лента сантехническая
Основной склад
Поступление (акт, накладная, УПД) 0УБП-000850 от 09.11.2023 17:31:54</t>
  </si>
  <si>
    <t>Эмаль белая 0,9 кг
Основной склад
Поступление (акт, накладная, УПД) 0УБП-000850 от 09.11.2023 17:31:54</t>
  </si>
  <si>
    <t>Грунт 
Основной склад
Поступление (акт, накладная, УПД) 0УБП-000850 от 09.11.2023 17:31:54</t>
  </si>
  <si>
    <t>Грунтовка  
Основной склад
Поступление (акт, накладная, УПД) 0УБП-000850 от 09.11.2023 17:31:54</t>
  </si>
  <si>
    <t>Кисть плоская 75 мм
Основной склад
Поступление (акт, накладная, УПД) 0УБП-000881 от 20.12.2023 14:20:20</t>
  </si>
  <si>
    <t>Эмаль ПФ 115
Основной склад
Поступление (акт, накладная, УПД) 0УБП-000850 от 09.11.2023 17:31:54</t>
  </si>
  <si>
    <t>Уайт - спирит
Основной склад
Поступление (акт, накладная, УПД) 0УБП-000850 от 09.11.2023 17:31:54</t>
  </si>
  <si>
    <t>ручка оконная
Основной склад
Поступление (акт, накладная, УПД) 0УБП-000850 от 09.11.2023 17:31:54</t>
  </si>
  <si>
    <t>кисть плоская 63 мм
Основной склад
Поступление (акт, накладная, УПД) 0УБП-000850 от 09.11.2023 17:31:54</t>
  </si>
  <si>
    <t>Набор ключей имбусовых 9 шт.
Основной склад
Поступление (акт, накладная, УПД) 0УБП-000850 от 09.11.2023 17:31:54</t>
  </si>
  <si>
    <t>Пена монтажная
Основной склад
Поступление (акт, накладная, УПД) 0УБП-000850 от 09.11.2023 17:31:54</t>
  </si>
  <si>
    <t xml:space="preserve">Доводчик 
</t>
  </si>
  <si>
    <t xml:space="preserve">дюбель п/п 14*140
</t>
  </si>
  <si>
    <t xml:space="preserve">дюбель-гвоздь 6,3*38
</t>
  </si>
  <si>
    <t xml:space="preserve">Насадка м 8*45 кровельная
</t>
  </si>
  <si>
    <t xml:space="preserve">Петля гаражная каплевидная
</t>
  </si>
  <si>
    <t xml:space="preserve">Шайба усилинная оцинк.М10
</t>
  </si>
  <si>
    <t xml:space="preserve">Шурупы 10*140
</t>
  </si>
  <si>
    <t xml:space="preserve">Биты с торцевыми головками
</t>
  </si>
  <si>
    <t xml:space="preserve">Саморезы кровельные 4,8*28-29
</t>
  </si>
  <si>
    <t xml:space="preserve">Доводчик DOORLOCK
</t>
  </si>
  <si>
    <t xml:space="preserve">Мех. цилиндр
</t>
  </si>
  <si>
    <t xml:space="preserve">кабельная стяжка
</t>
  </si>
  <si>
    <t xml:space="preserve">лента сантехническая
</t>
  </si>
  <si>
    <t xml:space="preserve">Эмаль белая 0,9 кг
</t>
  </si>
  <si>
    <t xml:space="preserve">Грунт 
</t>
  </si>
  <si>
    <t xml:space="preserve">Грунтовка  
</t>
  </si>
  <si>
    <t xml:space="preserve">Кисть плоская 75 мм
</t>
  </si>
  <si>
    <t xml:space="preserve">Эмаль ПФ 115
</t>
  </si>
  <si>
    <t xml:space="preserve">Уайт - спирит
</t>
  </si>
  <si>
    <t xml:space="preserve">ручка оконная
</t>
  </si>
  <si>
    <t xml:space="preserve">кисть плоская 63 мм
</t>
  </si>
  <si>
    <t xml:space="preserve">Набор ключей имбусовых 9 шт.
</t>
  </si>
  <si>
    <t xml:space="preserve">Пена монтажная
</t>
  </si>
  <si>
    <t>Прокладка паронитовая 3/4
Основной склад
Поступление (акт, накладная, УПД) УЭР00000171 от 01.03.2023 14:13:16</t>
  </si>
  <si>
    <t>Прокладка резиновая 3/4
Основной склад
Поступление (акт, накладная, УПД) УЭР00000171 от 01.03.2023 14:13:16</t>
  </si>
  <si>
    <t>Кронштейн для огнетушителя
Основной склад
Поступление (акт, накладная, УПД) 0УБП-000285 от 17.03.2023 14:47:57</t>
  </si>
  <si>
    <t>Информационный знак
Основной склад
Поступление (акт, накладная, УПД) 0УБП-000284 от 17.03.2023 14:47:56</t>
  </si>
  <si>
    <t>наклейка-пломба
Основной склад
Поступление (акт, накладная, УПД) 0УБП-000283 от 17.03.2023 14:47:55</t>
  </si>
  <si>
    <t>Насос дренажный
Основной склад
Поступление (акт, накладная, УПД) 0У00-000238 от 21.03.2023 14:32:17</t>
  </si>
  <si>
    <t>Светильник LED 36 ВТ 
Основной склад
Поступление (акт, накладная, УПД) УЭР00000156 от 21.02.2023 14:38:30</t>
  </si>
  <si>
    <t>Светильник LED 36 ВТ (Влагозащ)
Основной склад
Поступление (акт, накладная, УПД) 0УБП-000267 от 23.03.2023 11:28:47</t>
  </si>
  <si>
    <t>Коннектор клемма универсальная монтажная 3-проводная
Основной склад
Поступление (акт, накладная, УПД) 0УБП-000267 от 23.03.2023 11:28:47</t>
  </si>
  <si>
    <t>Светильник светодиодный  36 Вт
Основной склад
Поступление (акт, накладная, УПД) 0УБП-000280 от 09.03.2023 16:59:12</t>
  </si>
  <si>
    <t>светодиодная панель 
Основной склад
Поступление (акт, накладная, УПД) 0УБП-000280 от 09.03.2023 16:59:12</t>
  </si>
  <si>
    <t>Светильник LED 18 ВТ
Основной склад
Поступление (акт, накладная, УПД) УЭР00000669 от 14.09.2022 15:00:01</t>
  </si>
  <si>
    <t>Розетка ОП 1П
Основной склад
Поступление (акт, накладная, УПД) УЭР00001035 от 14.12.2022 15:31:54</t>
  </si>
  <si>
    <t>Изолента пвх черная
Основной склад
Поступление (акт, накладная, УПД) УЭР00001034 от 21.12.2022 15:14:49</t>
  </si>
  <si>
    <t>Светильник светодиодный  40 Вт
Основной склад
Поступление (акт, накладная, УПД) УЭР00000157 от 28.02.2023 17:00:01</t>
  </si>
  <si>
    <t>ппр муфта с метал резьбой вн. 50*6/4
Основной склад
Поступление (акт, накладная, УПД) 0УБП-000326 от 11.05.2023 17:20:02</t>
  </si>
  <si>
    <t>ппр колено 90*50
Основной склад
Поступление (акт, накладная, УПД) 0УБП-000326 от 11.05.2023 17:20:02</t>
  </si>
  <si>
    <t>ппр труба пн 20
Основной склад
Поступление (акт, накладная, УПД) 0УБП-000326 от 11.05.2023 17:20:02</t>
  </si>
  <si>
    <t>кран шар ду 15
Основной склад
Поступление (акт, накладная, УПД) 0УБП-000358 от 22.05.2023 17:38:45</t>
  </si>
  <si>
    <t>Картридж механич.,хол. вод
Основной склад
Поступление (акт, накладная, УПД) 0УБП-000358 от 22.05.2023 17:38:45</t>
  </si>
  <si>
    <t>Прокладка резиновая 3/4
Основной склад
Поступление (акт, накладная, УПД) 0УБП-000358 от 22.05.2023 17:38:45</t>
  </si>
  <si>
    <t>Светильник светодиодный  40 Вт
Основной склад
Поступление (акт, накладная, УПД) 0УБП-000441 от 15.06.2023 17:00:07</t>
  </si>
  <si>
    <t>Заглушка МЕТ. 1/2" с наружн.
Основной склад
Поступление (акт, накладная, УПД) 0УБП-000491 от 11.07.2023 17:30:09</t>
  </si>
  <si>
    <t>Термометр биметалл
Основной склад
Поступление (акт, накладная, УПД) 0УБП-000491 от 11.07.2023 17:30:09</t>
  </si>
  <si>
    <t>Светильник светодиодный  36 Вт
Основной склад
Поступление (акт, накладная, УПД) 0УБП-000565 от 27.07.2023 11:35:02</t>
  </si>
  <si>
    <t>Светильник LED 36 ВТ 
Основной склад
Поступление (акт, накладная, УПД) 0УБП-000567 от 02.08.2023 17:06:07</t>
  </si>
  <si>
    <t>Комплексонат Эктоскейл
Основной склад
Поступление (акт, накладная, УПД) 0УБП-000664 от 01.09.2023 10:48:18</t>
  </si>
  <si>
    <t>Насос циркуляционный 50-120F
Основной склад
Поступление (акт, накладная, УПД) 0УБП-000673 от 27.09.2023 12:00:01</t>
  </si>
  <si>
    <t>Извещатель пожарный
Основной склад
Поступление (акт, накладная, УПД) 0УБП-000787 от 02.10.2023 20:32:53</t>
  </si>
  <si>
    <t>Извещатель пожарный ручной адресный
Основной склад
Поступление (акт, накладная, УПД) 0УБП-000787 от 02.10.2023 20:32:53</t>
  </si>
  <si>
    <t>Шланг 
Основной склад
Авансовый отчет 0УБП-000022 от 31.10.2023 12:00:01</t>
  </si>
  <si>
    <t>Хомут
Основной склад
Авансовый отчет 0УБП-000022 от 31.10.2023 12:00:01</t>
  </si>
  <si>
    <t>Болт  6*30 (нерж)
Основной склад
Авансовый отчет 0УБП-000022 от 31.10.2023 12:00:01</t>
  </si>
  <si>
    <t>Вентилятор GEFFEN
Основной склад
Поступление (акт, накладная, УПД) 0УБП-000927 от 27.09.2023 12:00:02</t>
  </si>
  <si>
    <t>Светильник LED 40 ВТ 
Основной склад
Поступление (акт, накладная, УПД) 0УБП-000790 от 23.10.2023 22:10:41</t>
  </si>
  <si>
    <t>Кран шаровой  Ду 25
Основной склад
Поступление (акт, накладная, УПД) 0УБП-000902 от 18.12.2023 16:05:29</t>
  </si>
  <si>
    <t>муфта компрессионная 32
Основной склад
Поступление (акт, накладная, УПД) 0УБП-000905 от 18.12.2023 16:05:30</t>
  </si>
  <si>
    <t>Тройник перех. 32/20 Ек
Основной склад
Поступление (акт, накладная, УПД) 0УБП-000902 от 18.12.2023 16:05:29</t>
  </si>
  <si>
    <t>Муфта 32
Основной склад
Поступление (акт, накладная, УПД) 0УБП-000902 от 18.12.2023 16:05:29</t>
  </si>
  <si>
    <t>Муфта  пп 020
Основной склад
Поступление (акт, накладная, УПД) 0УБП-000902 от 18.12.2023 16:05:29</t>
  </si>
  <si>
    <t>прокладка  резиновая ду25
Основной склад
Поступление (акт, накладная, УПД) 0УБП-000907 от 20.12.2023 14:20:21</t>
  </si>
  <si>
    <t>прокладка  резиновая ду20
Основной склад
Поступление (акт, накладная, УПД) 0УБП-000907 от 20.12.2023 14:20:21</t>
  </si>
  <si>
    <t>клапан соленоидный
Основной склад
Поступление (акт, накладная, УПД) 0УБП-000876 от 25.10.2023 15:37:40</t>
  </si>
  <si>
    <t>катушка для соленоидного клапана
Основной склад
Поступление (акт, накладная, УПД) 0УБП-000876 от 25.10.2023 15:37:40</t>
  </si>
  <si>
    <t>2.6. Видеонаблюдение</t>
  </si>
  <si>
    <t>2.7. Отопление</t>
  </si>
  <si>
    <t>2.8. Горячее водоснабжение</t>
  </si>
  <si>
    <t>Гидродинамическая и механическая прочистка канализационных трубопроводов</t>
  </si>
  <si>
    <t>Заправка дозатора реагентов "Комплексон-6" на ГВС</t>
  </si>
  <si>
    <t>Услуги чистки наружных коммун. сетей</t>
  </si>
  <si>
    <t>Ведро п/м 10л
Основной склад
Поступление (акт, накладная, УПД) УЭР00000101 от 16.02.2023 13:50:21</t>
  </si>
  <si>
    <t>Перчатки резиновые Латекс
Основной склад
Поступление (акт, накладная, УПД) УЭР00000101 от 16.02.2023 13:50:21</t>
  </si>
  <si>
    <t>Перчатки трикотажные хб с ПВХ
Основной склад
Поступление (акт, накладная, УПД) УЭР00000101 от 16.02.2023 13:50:21</t>
  </si>
  <si>
    <t>Швабра д/пола деревянная
Основной склад
Поступление (акт, накладная, УПД) УЭР00000101 от 16.02.2023 13:50:21</t>
  </si>
  <si>
    <t>Жидкость для стекол Золушка 750 г
Основной склад
Поступление (акт, накладная, УПД) УЭР00000101 от 16.02.2023 13:50:21</t>
  </si>
  <si>
    <t>метла п/пропил круглая
Основной склад
Поступление (акт, накладная, УПД) УЭР00000101 от 16.02.2023 13:50:21</t>
  </si>
  <si>
    <t>мешки для мусора 120
Основной склад
Поступление (акт, накладная, УПД) УЭР00000101 от 16.02.2023 13:50:21</t>
  </si>
  <si>
    <t>моющее средство локус
Основной склад
Поступление (акт, накладная, УПД) УЭР00000101 от 16.02.2023 13:50:21</t>
  </si>
  <si>
    <t>Полотно ХП
Основной склад
Поступление (акт, накладная, УПД) УЭР00000101 от 16.02.2023 13:50:21</t>
  </si>
  <si>
    <t>Салфетка из микрофибры для пола
Основной склад
Поступление (акт, накладная, УПД) УЭР00000101 от 16.02.2023 13:50:21</t>
  </si>
  <si>
    <t>Тряпка для пола
Основной склад
Авансовый отчет 0УБП-000008 от 07.04.2023 12:35:24</t>
  </si>
  <si>
    <t>Грабли
Основной склад
Поступление (акт, накладная, УПД) 0УБП-000287 от 06.04.2023 13:00:04</t>
  </si>
  <si>
    <t>Черенок д/граблей
Основной склад
Поступление (акт, накладная, УПД) 0УБП-000287 от 06.04.2023 13:00:04</t>
  </si>
  <si>
    <t>Эмаль ПФ 115 серая
Основной склад
Поступление (акт, накладная, УПД) 0УБП-000275 от 14.04.2023 16:19:11</t>
  </si>
  <si>
    <t>Уайт - спирит
Основной склад
Поступление (акт, накладная, УПД) 0УБП-000275 от 14.04.2023 16:19:11</t>
  </si>
  <si>
    <t>Салфетка д/пола
Основной склад
Поступление (акт, накладная, УПД) 0УБП-000275 от 14.04.2023 16:19:11</t>
  </si>
  <si>
    <t>Краска эмаль ПФ -115  оранжевая
Основной склад
Поступление (акт, накладная, УПД) 0УБП-000275 от 14.04.2023 16:19:11</t>
  </si>
  <si>
    <t>Краска Эксперт для садовых деревьев
Основной склад
Поступление (акт, накладная, УПД) 0УБП-000275 от 14.04.2023 16:19:11</t>
  </si>
  <si>
    <t>Краска ВГД фасадная  15 кг
Основной склад
Поступление (акт, накладная, УПД) 0УБП-000275 от 14.04.2023 16:19:11</t>
  </si>
  <si>
    <t>Кисть плоская стандарт 50мм
Основной склад
Поступление (акт, накладная, УПД) 0УБП-000275 от 14.04.2023 16:19:11</t>
  </si>
  <si>
    <t>Валик 
Основной склад
Поступление (акт, накладная, УПД) 0УБП-000275 от 14.04.2023 16:19:11</t>
  </si>
  <si>
    <t>Перчатки с ПВХ напылением
Основной склад
Поступление (акт, накладная, УПД) 0УБП-000275 от 14.04.2023 16:19:11</t>
  </si>
  <si>
    <t>Масло 2 тактного двигателя
Основной склад
Поступление (акт, накладная, УПД) 0УБП-000345 от 26.02.2023 12:00:00</t>
  </si>
  <si>
    <t>Масло 4 тактного двигателя 1л
Основной склад
Поступление (акт, накладная, УПД) 0УБП-000345 от 26.02.2023 12:00:00</t>
  </si>
  <si>
    <t>Леска Champion 3 мм
Основной склад
Поступление (акт, накладная, УПД) 0УБП-000345 от 26.02.2023 12:00:00</t>
  </si>
  <si>
    <t>дюбель-гвоздь
Основной склад
Поступление (акт, накладная, УПД) 0УБП-000328 от 02.05.2023 14:39:52</t>
  </si>
  <si>
    <t>Эмаль ПФ 115 красная
Основной склад
Поступление (акт, накладная, УПД) 0УБП-000328 от 02.05.2023 14:39:52</t>
  </si>
  <si>
    <t>Эмаль ПФ 115 желтая
Основной склад
Поступление (акт, накладная, УПД) 0УБП-000328 от 02.05.2023 14:39:52</t>
  </si>
  <si>
    <t>Удобрение
Основной склад
Поступление (акт, накладная, УПД) 0УБП-000354 от 15.05.2023 16:54:34</t>
  </si>
  <si>
    <t>Адаптер 1/2*3/4
Основной склад
Поступление (акт, накладная, УПД) 0УБП-000368 от 01.06.2023 15:19:28</t>
  </si>
  <si>
    <t>адаптер внешний 1/2
Основной склад
Поступление (акт, накладная, УПД) 0УБП-000368 от 01.06.2023 15:19:28</t>
  </si>
  <si>
    <t>адаптер с внутренней резьбой
Основной склад
Поступление (акт, накладная, УПД) 0УБП-000368 от 01.06.2023 15:19:28</t>
  </si>
  <si>
    <t>лента алюминиевая 10м
Основной склад
Поступление (акт, накладная, УПД) 0УБП-000368 от 01.06.2023 15:19:28</t>
  </si>
  <si>
    <t>лента клеящая 25м
Основной склад
Поступление (акт, накладная, УПД) 0УБП-000368 от 01.06.2023 15:19:28</t>
  </si>
  <si>
    <t>Распылитель круговой вращающийся
Основной склад
Поступление (акт, накладная, УПД) 0УБП-000368 от 01.06.2023 15:19:28</t>
  </si>
  <si>
    <t>Распылитель круговой
Основной склад
Поступление (акт, накладная, УПД) 0УБП-000368 от 01.06.2023 15:19:28</t>
  </si>
  <si>
    <t>Соединитель 1/2
Основной склад
Поступление (акт, накладная, УПД) 0УБП-000368 от 01.06.2023 15:19:28</t>
  </si>
  <si>
    <t>Соединитель 3/4
Основной склад
Поступление (акт, накладная, УПД) 0УБП-000368 от 01.06.2023 15:19:28</t>
  </si>
  <si>
    <t>тепофол металлизированный
Основной склад
Поступление (акт, накладная, УПД) 0УБП-000368 от 01.06.2023 15:19:28</t>
  </si>
  <si>
    <t>Песок мытый с доставкой, т
Основной склад
Поступление (акт, накладная, УПД) 0УБП-000410 от 15.06.2023 16:34:19</t>
  </si>
  <si>
    <t>Белизна 5 л.
Основной склад
Поступление (акт, накладная, УПД) 0УБП-000297 от 17.04.2023 17:24:49</t>
  </si>
  <si>
    <t>Ведро п/м 10л
Основной склад
Поступление (акт, накладная, УПД) 0УБП-000297 от 17.04.2023 17:24:49</t>
  </si>
  <si>
    <t>веник сорго
Основной склад
Поступление (акт, накладная, УПД) 0УБП-000297 от 17.04.2023 17:24:49</t>
  </si>
  <si>
    <t>Грабли веерные
Основной склад
Поступление (акт, накладная, УПД) 0УБП-000297 от 17.04.2023 17:24:49</t>
  </si>
  <si>
    <t>Жавель Син. таблетки
Основной склад
Поступление (акт, накладная, УПД) 0УБП-000297 от 17.04.2023 17:24:49</t>
  </si>
  <si>
    <t>Жидкость для стекол Золушка 750 г
Основной склад
Поступление (акт, накладная, УПД) 0УБП-000420 от 16.06.2023 16:00:08</t>
  </si>
  <si>
    <t>мешки для мусора 120
Основной склад
Поступление (акт, накладная, УПД) 0УБП-000297 от 17.04.2023 17:24:49</t>
  </si>
  <si>
    <t>мешки для мусора 240 л
Основной склад
Поступление (акт, накладная, УПД) 0УБП-000420 от 16.06.2023 16:00:08</t>
  </si>
  <si>
    <t>моющее средство локус
Основной склад
Поступление (акт, накладная, УПД) 0УБП-000297 от 17.04.2023 17:24:49</t>
  </si>
  <si>
    <t>Перчатки резиновые Латекс
Основной склад
Поступление (акт, накладная, УПД) 0УБП-000297 от 17.04.2023 17:24:49</t>
  </si>
  <si>
    <t>Перчатки с ПВХ напылением
Основной склад
Поступление (акт, накладная, УПД) 0УБП-000297 от 17.04.2023 17:24:49</t>
  </si>
  <si>
    <t>Перчатки трикотажные хб с ПВХ
Основной склад
Поступление (акт, накладная, УПД) 0УБП-000297 от 17.04.2023 17:24:49</t>
  </si>
  <si>
    <t>Перчатки хоз. резиновые
Основной склад
Поступление (акт, накладная, УПД) 0УБП-000297 от 17.04.2023 17:24:49</t>
  </si>
  <si>
    <t>Салфетка из микрофибры для пола
Основной склад
Поступление (акт, накладная, УПД) 0УБП-000420 от 16.06.2023 16:00:08</t>
  </si>
  <si>
    <t>Салфетки микрофибра 35*40
Основной склад
Поступление (акт, накладная, УПД) 0УБП-000297 от 17.04.2023 17:24:49</t>
  </si>
  <si>
    <t>Салфетки микрофибра 40*40
Основной склад
Поступление (акт, накладная, УПД) 0УБП-000297 от 17.04.2023 17:24:49</t>
  </si>
  <si>
    <t>Салфетки микрофибра 50*60
Основной склад
Поступление (акт, накладная, УПД) 0УБП-000297 от 17.04.2023 17:24:49</t>
  </si>
  <si>
    <t>чистящее средство Чистин
Основной склад
Поступление (акт, накладная, УПД) 0УБП-000297 от 17.04.2023 17:24:49</t>
  </si>
  <si>
    <t>чистящее средство Экспресс
Основной склад
Поступление (акт, накладная, УПД) 0УБП-000297 от 17.04.2023 17:24:49</t>
  </si>
  <si>
    <t>Метла Дереза
Склад материалов
Поступление (акт, накладная, УПД) УЭР00000018 от 22.01.2021 10:41:18</t>
  </si>
  <si>
    <t>Бензин АИ-92
Основной склад
Поступление (акт, накладная, УПД) 0УБП-000392 от 31.05.2023 6:00:00</t>
  </si>
  <si>
    <t>Столбик гибкий
Основной склад
Поступление (акт, накладная, УПД) 0УБП-000604 от 13.09.2023 13:58:22</t>
  </si>
  <si>
    <t>веник сорго
Основной склад
Поступление (акт, накладная, УПД) 0УБП-000601 от 29.08.2023 17:25:04</t>
  </si>
  <si>
    <t>мешки для мусора 120
Основной склад
Поступление (акт, накладная, УПД) 0УБП-000601 от 29.08.2023 17:25:04</t>
  </si>
  <si>
    <t>мешки для мусора 60л
Основной склад
Поступление (акт, накладная, УПД) 0УБП-000601 от 29.08.2023 17:25:04</t>
  </si>
  <si>
    <t>моющее средство локус
Основной склад
Поступление (акт, накладная, УПД) 0УБП-000601 от 29.08.2023 17:25:04</t>
  </si>
  <si>
    <t>Полотно ХП
Основной склад
Поступление (акт, накладная, УПД) 0УБП-000601 от 29.08.2023 17:25:04</t>
  </si>
  <si>
    <t>Салфетка д/пола
Основной склад
Поступление (акт, накладная, УПД) 0УБП-000649 от 20.09.2023 15:10:54</t>
  </si>
  <si>
    <t>Салфетки микрофибра
Основной склад
Поступление (акт, накладная, УПД) 0УБП-000601 от 29.08.2023 17:25:04</t>
  </si>
  <si>
    <t>чистящее средство  
Основной склад
Поступление (акт, накладная, УПД) 0УБП-000601 от 29.08.2023 17:25:04</t>
  </si>
  <si>
    <t>Скрепер
Основной склад
Поступление (акт, накладная, УПД) 0УБП-000871 от 06.12.2023 18:54:02</t>
  </si>
  <si>
    <t>Лента оградит.
Основной склад
Поступление (акт, накладная, УПД) 0УБП-000881 от 20.12.2023 14:20:20</t>
  </si>
  <si>
    <t>Жавель Син. таблетки
Основной склад
Поступление (акт, накладная, УПД) 0УБП-000884 от 26.12.2023 16:14:12</t>
  </si>
  <si>
    <t>мешки для мусора 60л
Основной склад
Поступление (акт, накладная, УПД) 0УБП-000884 от 26.12.2023 16:14:12</t>
  </si>
  <si>
    <t>моющее средство локус
Основной склад
Поступление (акт, накладная, УПД) 0УБП-000884 от 26.12.2023 16:14:12</t>
  </si>
  <si>
    <t>перчатки ноготки
Основной склад
Поступление (акт, накладная, УПД) 0УБП-000850 от 09.11.2023 17:31:54</t>
  </si>
  <si>
    <t>Перчатки резиновые Латекс
Основной склад
Поступление (акт, накладная, УПД) 0УБП-000884 от 26.12.2023 16:14:12</t>
  </si>
  <si>
    <t>Салфетка д/пола
Основной склад
Поступление (акт, накладная, УПД) 0УБП-000881 от 20.12.2023 14:20:20</t>
  </si>
  <si>
    <t>Салфетки микрофибра
Основной склад
Поступление (акт, накладная, УПД) 0УБП-000884 от 26.12.2023 16:14:12</t>
  </si>
  <si>
    <t>Секатор
Основной склад
Поступление (акт, накладная, УПД) 0УБП-000724 от 04.10.2023 14:50:20</t>
  </si>
  <si>
    <t>чистящее средство  
Основной склад
Поступление (акт, накладная, УПД) 0УБП-000884 от 26.12.2023 16:14:12</t>
  </si>
  <si>
    <t>чистящее средство Белизна
Основной склад
Поступление (акт, накладная, УПД) 0УБП-000884 от 26.12.2023 16:14:12</t>
  </si>
  <si>
    <t>Галит
Основной склад
Поступление (акт, накладная, УПД) 0УБП-000848 от 14.11.2023 16:00:19</t>
  </si>
  <si>
    <t>Кадастровые работы</t>
  </si>
  <si>
    <t>Ремонт кёрхера</t>
  </si>
  <si>
    <t>Остаток денежных средств на 01.01.2024 года</t>
  </si>
  <si>
    <t>Скутарь Л.С.</t>
  </si>
  <si>
    <t>Спецодежда и инвентарь</t>
  </si>
  <si>
    <t>Заработная плата АУП</t>
  </si>
  <si>
    <t>Страховые взносы</t>
  </si>
  <si>
    <t>Прочие расходы</t>
  </si>
  <si>
    <t>Сопровождение интернет ресурса</t>
  </si>
  <si>
    <t>Услуги связи и интернет</t>
  </si>
  <si>
    <t>ГСМ</t>
  </si>
  <si>
    <t>Почтовые расходы</t>
  </si>
  <si>
    <t>Информационные услуги поддержка 1с</t>
  </si>
  <si>
    <t>Канцелярские расходы</t>
  </si>
  <si>
    <t>Настройка программного обеспечения</t>
  </si>
  <si>
    <t>Сдача электронной отчетности</t>
  </si>
  <si>
    <t>Ремонт и обслуживание оргтех</t>
  </si>
  <si>
    <t>Юридические услуги</t>
  </si>
  <si>
    <t>Аренда помещений</t>
  </si>
  <si>
    <t>Обучение сотрудников</t>
  </si>
  <si>
    <t>Расходы на содержание офиса</t>
  </si>
  <si>
    <t>Хоз. 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</si>
</sst>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;[Red]\-0.00"/>
    <numFmt numFmtId="165" formatCode="0.00_ ;[Red]\-0.0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164" fontId="2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3" fillId="0" borderId="1" xfId="0" applyFont="1" applyBorder="1"/>
    <xf numFmtId="4" fontId="2" fillId="0" borderId="1" xfId="0" applyNumberFormat="1" applyFont="1" applyBorder="1" applyAlignment="1">
      <alignment horizontal="right" vertical="center"/>
    </xf>
    <xf numFmtId="0" fontId="1" fillId="0" borderId="0" xfId="0" applyFont="1"/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2" fontId="2" fillId="0" borderId="1" xfId="0" applyNumberFormat="1" applyFont="1" applyBorder="1"/>
    <xf numFmtId="2" fontId="1" fillId="0" borderId="1" xfId="0" applyNumberFormat="1" applyFont="1" applyBorder="1"/>
    <xf numFmtId="166" fontId="2" fillId="0" borderId="1" xfId="0" applyNumberFormat="1" applyFont="1" applyBorder="1" applyAlignment="1">
      <alignment horizontal="right"/>
    </xf>
    <xf numFmtId="165" fontId="2" fillId="0" borderId="1" xfId="0" applyNumberFormat="1" applyFont="1" applyBorder="1"/>
    <xf numFmtId="0" fontId="2" fillId="0" borderId="1" xfId="0" applyFont="1" applyBorder="1"/>
    <xf numFmtId="4" fontId="2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1" fillId="0" borderId="1" xfId="1" applyFont="1" applyBorder="1" applyAlignment="1">
      <alignment vertical="top" wrapText="1"/>
    </xf>
    <xf numFmtId="2" fontId="1" fillId="0" borderId="1" xfId="1" applyNumberFormat="1" applyFont="1" applyBorder="1" applyAlignment="1">
      <alignment horizontal="right" vertical="top" wrapText="1"/>
    </xf>
    <xf numFmtId="49" fontId="1" fillId="0" borderId="1" xfId="0" applyNumberFormat="1" applyFont="1" applyBorder="1"/>
    <xf numFmtId="2" fontId="1" fillId="0" borderId="1" xfId="0" applyNumberFormat="1" applyFont="1" applyBorder="1" applyAlignment="1">
      <alignment horizontal="right" vertical="center"/>
    </xf>
    <xf numFmtId="166" fontId="1" fillId="0" borderId="1" xfId="0" applyNumberFormat="1" applyFont="1" applyBorder="1" applyAlignment="1">
      <alignment horizontal="right"/>
    </xf>
    <xf numFmtId="4" fontId="1" fillId="0" borderId="1" xfId="1" applyNumberFormat="1" applyFont="1" applyBorder="1" applyAlignment="1">
      <alignment horizontal="right" vertical="top" wrapText="1"/>
    </xf>
    <xf numFmtId="0" fontId="1" fillId="0" borderId="1" xfId="0" applyFont="1" applyBorder="1" applyAlignment="1">
      <alignment horizontal="right"/>
    </xf>
    <xf numFmtId="4" fontId="1" fillId="0" borderId="0" xfId="0" applyNumberFormat="1" applyFont="1"/>
    <xf numFmtId="2" fontId="1" fillId="0" borderId="0" xfId="0" applyNumberFormat="1" applyFont="1"/>
    <xf numFmtId="2" fontId="2" fillId="0" borderId="0" xfId="0" applyNumberFormat="1" applyFont="1" applyAlignment="1">
      <alignment horizontal="left" vertical="center" wrapText="1"/>
    </xf>
    <xf numFmtId="2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2" fillId="0" borderId="0" xfId="0" applyNumberFormat="1" applyFont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</cellXfs>
  <cellStyles count="2">
    <cellStyle name="Обычный" xfId="0" builtinId="0"/>
    <cellStyle name="Обычный_Аркуш1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4"/>
  <sheetViews>
    <sheetView tabSelected="1" topLeftCell="A115" workbookViewId="0">
      <selection activeCell="C130" sqref="C130"/>
    </sheetView>
  </sheetViews>
  <sheetFormatPr defaultColWidth="9.140625" defaultRowHeight="15" x14ac:dyDescent="0.25"/>
  <cols>
    <col min="1" max="1" width="57.42578125" style="6" customWidth="1"/>
    <col min="2" max="2" width="19.85546875" style="6" customWidth="1"/>
    <col min="3" max="3" width="18.42578125" style="6" bestFit="1" customWidth="1"/>
    <col min="4" max="16384" width="9.140625" style="6"/>
  </cols>
  <sheetData>
    <row r="1" spans="1:8" ht="30" customHeight="1" x14ac:dyDescent="0.25">
      <c r="A1" s="46" t="s">
        <v>87</v>
      </c>
      <c r="B1" s="46"/>
      <c r="C1" s="46"/>
    </row>
    <row r="2" spans="1:8" x14ac:dyDescent="0.25">
      <c r="A2" s="22" t="s">
        <v>79</v>
      </c>
      <c r="B2" s="7">
        <v>-793757.01</v>
      </c>
      <c r="C2" s="22"/>
    </row>
    <row r="3" spans="1:8" x14ac:dyDescent="0.25">
      <c r="A3" s="8" t="s">
        <v>7</v>
      </c>
      <c r="B3" s="8" t="s">
        <v>39</v>
      </c>
      <c r="C3" s="8" t="s">
        <v>40</v>
      </c>
      <c r="D3" s="9"/>
      <c r="E3" s="9"/>
      <c r="F3" s="9"/>
      <c r="G3" s="9"/>
      <c r="H3" s="9"/>
    </row>
    <row r="4" spans="1:8" x14ac:dyDescent="0.25">
      <c r="A4" s="10" t="s">
        <v>0</v>
      </c>
      <c r="B4" s="10">
        <f>B5+B6+B9+B11+B7+B8</f>
        <v>4545749.01</v>
      </c>
      <c r="C4" s="10">
        <f>C5+C6+C9+C11+C7+C8</f>
        <v>4369258.2299999995</v>
      </c>
      <c r="D4" s="9"/>
      <c r="E4" s="9"/>
      <c r="F4" s="9"/>
      <c r="G4" s="9"/>
      <c r="H4" s="9"/>
    </row>
    <row r="5" spans="1:8" x14ac:dyDescent="0.25">
      <c r="A5" s="11" t="s">
        <v>1</v>
      </c>
      <c r="B5" s="11">
        <v>3573673.08</v>
      </c>
      <c r="C5" s="11">
        <v>3451190.71</v>
      </c>
    </row>
    <row r="6" spans="1:8" x14ac:dyDescent="0.25">
      <c r="A6" s="11" t="s">
        <v>73</v>
      </c>
      <c r="B6" s="11">
        <v>280736.61</v>
      </c>
      <c r="C6" s="11">
        <v>266859.07</v>
      </c>
    </row>
    <row r="7" spans="1:8" x14ac:dyDescent="0.25">
      <c r="A7" s="25" t="s">
        <v>75</v>
      </c>
      <c r="B7" s="11">
        <v>16911.45</v>
      </c>
      <c r="C7" s="11">
        <v>19138.38</v>
      </c>
    </row>
    <row r="8" spans="1:8" x14ac:dyDescent="0.25">
      <c r="A8" s="10" t="s">
        <v>88</v>
      </c>
      <c r="B8" s="11">
        <v>238755.02</v>
      </c>
      <c r="C8" s="11">
        <v>204551.72</v>
      </c>
    </row>
    <row r="9" spans="1:8" x14ac:dyDescent="0.25">
      <c r="A9" s="10" t="s">
        <v>64</v>
      </c>
      <c r="B9" s="11">
        <v>435672.85</v>
      </c>
      <c r="C9" s="11">
        <v>427518.35</v>
      </c>
    </row>
    <row r="10" spans="1:8" x14ac:dyDescent="0.25">
      <c r="A10" s="10" t="s">
        <v>38</v>
      </c>
      <c r="B10" s="4">
        <v>0</v>
      </c>
      <c r="C10" s="11">
        <v>0</v>
      </c>
    </row>
    <row r="11" spans="1:8" x14ac:dyDescent="0.25">
      <c r="A11" s="10" t="s">
        <v>57</v>
      </c>
      <c r="B11" s="11">
        <v>0</v>
      </c>
      <c r="C11" s="11">
        <v>0</v>
      </c>
    </row>
    <row r="12" spans="1:8" x14ac:dyDescent="0.25">
      <c r="A12" s="10" t="s">
        <v>2</v>
      </c>
      <c r="B12" s="11">
        <f>B13+B14+B15+B16+B17+B19+B20+B18</f>
        <v>2278920.0900000003</v>
      </c>
      <c r="C12" s="11">
        <f>C13+C14+C15+C16+C17+C19+C20+C18</f>
        <v>2163626.0999999996</v>
      </c>
    </row>
    <row r="13" spans="1:8" x14ac:dyDescent="0.25">
      <c r="A13" s="10" t="s">
        <v>71</v>
      </c>
      <c r="B13" s="11">
        <v>0</v>
      </c>
      <c r="C13" s="11">
        <v>2327.75</v>
      </c>
    </row>
    <row r="14" spans="1:8" x14ac:dyDescent="0.25">
      <c r="A14" s="10" t="s">
        <v>3</v>
      </c>
      <c r="B14" s="11">
        <v>117457.2</v>
      </c>
      <c r="C14" s="11">
        <v>117457.2</v>
      </c>
    </row>
    <row r="15" spans="1:8" x14ac:dyDescent="0.25">
      <c r="A15" s="10" t="s">
        <v>4</v>
      </c>
      <c r="B15" s="11">
        <v>47803.91</v>
      </c>
      <c r="C15" s="11">
        <v>51234.17</v>
      </c>
    </row>
    <row r="16" spans="1:8" x14ac:dyDescent="0.25">
      <c r="A16" s="10" t="s">
        <v>65</v>
      </c>
      <c r="B16" s="11">
        <v>277671.36</v>
      </c>
      <c r="C16" s="11">
        <v>270440</v>
      </c>
    </row>
    <row r="17" spans="1:4" x14ac:dyDescent="0.25">
      <c r="A17" s="10" t="s">
        <v>66</v>
      </c>
      <c r="B17" s="11">
        <v>63168</v>
      </c>
      <c r="C17" s="11">
        <v>62742.53</v>
      </c>
    </row>
    <row r="18" spans="1:4" x14ac:dyDescent="0.25">
      <c r="A18" s="10" t="s">
        <v>179</v>
      </c>
      <c r="B18" s="11">
        <v>13049.14</v>
      </c>
      <c r="C18" s="11">
        <v>4407.55</v>
      </c>
    </row>
    <row r="19" spans="1:4" x14ac:dyDescent="0.25">
      <c r="A19" s="10" t="s">
        <v>180</v>
      </c>
      <c r="B19" s="11">
        <v>721777.23</v>
      </c>
      <c r="C19" s="11">
        <v>849811.88</v>
      </c>
    </row>
    <row r="20" spans="1:4" x14ac:dyDescent="0.25">
      <c r="A20" s="10" t="s">
        <v>181</v>
      </c>
      <c r="B20" s="11">
        <v>1037993.25</v>
      </c>
      <c r="C20" s="11">
        <v>805205.02</v>
      </c>
    </row>
    <row r="21" spans="1:4" ht="29.25" x14ac:dyDescent="0.25">
      <c r="A21" s="8" t="s">
        <v>5</v>
      </c>
      <c r="B21" s="11">
        <f>B4+B12</f>
        <v>6824669.0999999996</v>
      </c>
      <c r="C21" s="11">
        <f>C4+C12</f>
        <v>6532884.3299999991</v>
      </c>
    </row>
    <row r="22" spans="1:4" x14ac:dyDescent="0.25">
      <c r="A22" s="46"/>
      <c r="B22" s="46"/>
      <c r="C22" s="46"/>
    </row>
    <row r="23" spans="1:4" x14ac:dyDescent="0.25">
      <c r="A23" s="40" t="s">
        <v>6</v>
      </c>
      <c r="B23" s="40"/>
      <c r="C23" s="29" t="s">
        <v>40</v>
      </c>
    </row>
    <row r="24" spans="1:4" x14ac:dyDescent="0.25">
      <c r="A24" s="40" t="s">
        <v>8</v>
      </c>
      <c r="B24" s="40"/>
      <c r="C24" s="12">
        <f>C25+C26+C27+C28+C52+C53</f>
        <v>108896.57</v>
      </c>
    </row>
    <row r="25" spans="1:4" x14ac:dyDescent="0.25">
      <c r="A25" s="43" t="s">
        <v>9</v>
      </c>
      <c r="B25" s="43"/>
      <c r="C25" s="11">
        <v>63651.28</v>
      </c>
    </row>
    <row r="26" spans="1:4" x14ac:dyDescent="0.25">
      <c r="A26" s="44" t="s">
        <v>10</v>
      </c>
      <c r="B26" s="44"/>
      <c r="C26" s="11">
        <v>13366.77</v>
      </c>
    </row>
    <row r="27" spans="1:4" x14ac:dyDescent="0.25">
      <c r="A27" s="43" t="s">
        <v>11</v>
      </c>
      <c r="B27" s="43"/>
      <c r="C27" s="11">
        <v>4472.5200000000004</v>
      </c>
    </row>
    <row r="28" spans="1:4" x14ac:dyDescent="0.25">
      <c r="A28" s="43" t="s">
        <v>12</v>
      </c>
      <c r="B28" s="43"/>
      <c r="C28" s="5">
        <f>SUM(C29:C51)</f>
        <v>19906</v>
      </c>
    </row>
    <row r="29" spans="1:4" ht="13.9" customHeight="1" x14ac:dyDescent="0.25">
      <c r="A29" s="41" t="s">
        <v>112</v>
      </c>
      <c r="B29" s="42" t="s">
        <v>89</v>
      </c>
      <c r="C29" s="3">
        <v>2760</v>
      </c>
      <c r="D29" s="30"/>
    </row>
    <row r="30" spans="1:4" ht="13.9" customHeight="1" x14ac:dyDescent="0.25">
      <c r="A30" s="36" t="s">
        <v>113</v>
      </c>
      <c r="B30" s="37" t="s">
        <v>90</v>
      </c>
      <c r="C30" s="26">
        <v>420</v>
      </c>
      <c r="D30" s="31"/>
    </row>
    <row r="31" spans="1:4" ht="13.9" customHeight="1" x14ac:dyDescent="0.25">
      <c r="A31" s="36" t="s">
        <v>114</v>
      </c>
      <c r="B31" s="37" t="s">
        <v>91</v>
      </c>
      <c r="C31" s="26">
        <v>260</v>
      </c>
      <c r="D31" s="31"/>
    </row>
    <row r="32" spans="1:4" ht="13.9" customHeight="1" x14ac:dyDescent="0.25">
      <c r="A32" s="36" t="s">
        <v>115</v>
      </c>
      <c r="B32" s="37" t="s">
        <v>92</v>
      </c>
      <c r="C32" s="26">
        <v>56</v>
      </c>
      <c r="D32" s="31"/>
    </row>
    <row r="33" spans="1:4" ht="13.9" customHeight="1" x14ac:dyDescent="0.25">
      <c r="A33" s="36" t="s">
        <v>116</v>
      </c>
      <c r="B33" s="37" t="s">
        <v>93</v>
      </c>
      <c r="C33" s="26">
        <v>560</v>
      </c>
      <c r="D33" s="31"/>
    </row>
    <row r="34" spans="1:4" ht="13.9" customHeight="1" x14ac:dyDescent="0.25">
      <c r="A34" s="36" t="s">
        <v>117</v>
      </c>
      <c r="B34" s="37" t="s">
        <v>94</v>
      </c>
      <c r="C34" s="26">
        <v>150</v>
      </c>
      <c r="D34" s="31"/>
    </row>
    <row r="35" spans="1:4" ht="13.9" customHeight="1" x14ac:dyDescent="0.25">
      <c r="A35" s="36" t="s">
        <v>118</v>
      </c>
      <c r="B35" s="37" t="s">
        <v>95</v>
      </c>
      <c r="C35" s="26">
        <v>837</v>
      </c>
      <c r="D35" s="31"/>
    </row>
    <row r="36" spans="1:4" ht="13.9" customHeight="1" x14ac:dyDescent="0.25">
      <c r="A36" s="36" t="s">
        <v>119</v>
      </c>
      <c r="B36" s="37" t="s">
        <v>96</v>
      </c>
      <c r="C36" s="26">
        <v>65</v>
      </c>
      <c r="D36" s="31"/>
    </row>
    <row r="37" spans="1:4" ht="13.9" customHeight="1" x14ac:dyDescent="0.25">
      <c r="A37" s="36" t="s">
        <v>120</v>
      </c>
      <c r="B37" s="37" t="s">
        <v>97</v>
      </c>
      <c r="C37" s="26">
        <v>279</v>
      </c>
      <c r="D37" s="31"/>
    </row>
    <row r="38" spans="1:4" ht="13.9" customHeight="1" x14ac:dyDescent="0.25">
      <c r="A38" s="36" t="s">
        <v>121</v>
      </c>
      <c r="B38" s="37" t="s">
        <v>98</v>
      </c>
      <c r="C38" s="3">
        <v>1410</v>
      </c>
      <c r="D38" s="30"/>
    </row>
    <row r="39" spans="1:4" x14ac:dyDescent="0.25">
      <c r="A39" s="36" t="s">
        <v>122</v>
      </c>
      <c r="B39" s="37" t="s">
        <v>99</v>
      </c>
      <c r="C39" s="26">
        <v>1135</v>
      </c>
      <c r="D39" s="31"/>
    </row>
    <row r="40" spans="1:4" x14ac:dyDescent="0.25">
      <c r="A40" s="36" t="s">
        <v>123</v>
      </c>
      <c r="B40" s="37" t="s">
        <v>100</v>
      </c>
      <c r="C40" s="26">
        <v>660</v>
      </c>
      <c r="D40" s="31"/>
    </row>
    <row r="41" spans="1:4" x14ac:dyDescent="0.25">
      <c r="A41" s="36" t="s">
        <v>124</v>
      </c>
      <c r="B41" s="37" t="s">
        <v>101</v>
      </c>
      <c r="C41" s="26">
        <v>520</v>
      </c>
      <c r="D41" s="31"/>
    </row>
    <row r="42" spans="1:4" x14ac:dyDescent="0.25">
      <c r="A42" s="36" t="s">
        <v>125</v>
      </c>
      <c r="B42" s="37" t="s">
        <v>102</v>
      </c>
      <c r="C42" s="3">
        <v>1580</v>
      </c>
      <c r="D42" s="30"/>
    </row>
    <row r="43" spans="1:4" x14ac:dyDescent="0.25">
      <c r="A43" s="41" t="s">
        <v>126</v>
      </c>
      <c r="B43" s="42" t="s">
        <v>103</v>
      </c>
      <c r="C43" s="26">
        <v>590</v>
      </c>
      <c r="D43" s="31"/>
    </row>
    <row r="44" spans="1:4" x14ac:dyDescent="0.25">
      <c r="A44" s="41" t="s">
        <v>127</v>
      </c>
      <c r="B44" s="42" t="s">
        <v>104</v>
      </c>
      <c r="C44" s="26">
        <v>870</v>
      </c>
      <c r="D44" s="31"/>
    </row>
    <row r="45" spans="1:4" x14ac:dyDescent="0.25">
      <c r="A45" s="36" t="s">
        <v>128</v>
      </c>
      <c r="B45" s="37" t="s">
        <v>105</v>
      </c>
      <c r="C45" s="26">
        <v>180</v>
      </c>
      <c r="D45" s="31"/>
    </row>
    <row r="46" spans="1:4" x14ac:dyDescent="0.25">
      <c r="A46" s="36" t="s">
        <v>129</v>
      </c>
      <c r="B46" s="37" t="s">
        <v>106</v>
      </c>
      <c r="C46" s="3">
        <v>4140</v>
      </c>
      <c r="D46" s="30"/>
    </row>
    <row r="47" spans="1:4" x14ac:dyDescent="0.25">
      <c r="A47" s="36" t="s">
        <v>130</v>
      </c>
      <c r="B47" s="37" t="s">
        <v>107</v>
      </c>
      <c r="C47" s="26">
        <v>150</v>
      </c>
      <c r="D47" s="31"/>
    </row>
    <row r="48" spans="1:4" x14ac:dyDescent="0.25">
      <c r="A48" s="36" t="s">
        <v>131</v>
      </c>
      <c r="B48" s="37" t="s">
        <v>108</v>
      </c>
      <c r="C48" s="26">
        <v>180</v>
      </c>
      <c r="D48" s="31"/>
    </row>
    <row r="49" spans="1:5" x14ac:dyDescent="0.25">
      <c r="A49" s="36" t="s">
        <v>132</v>
      </c>
      <c r="B49" s="37" t="s">
        <v>109</v>
      </c>
      <c r="C49" s="26">
        <v>444</v>
      </c>
      <c r="D49" s="31"/>
    </row>
    <row r="50" spans="1:5" x14ac:dyDescent="0.25">
      <c r="A50" s="36" t="s">
        <v>133</v>
      </c>
      <c r="B50" s="37" t="s">
        <v>110</v>
      </c>
      <c r="C50" s="26">
        <v>312</v>
      </c>
      <c r="D50" s="31"/>
    </row>
    <row r="51" spans="1:5" x14ac:dyDescent="0.25">
      <c r="A51" s="36" t="s">
        <v>134</v>
      </c>
      <c r="B51" s="37" t="s">
        <v>111</v>
      </c>
      <c r="C51" s="3">
        <v>2348</v>
      </c>
      <c r="D51" s="30"/>
    </row>
    <row r="52" spans="1:5" x14ac:dyDescent="0.25">
      <c r="A52" s="43" t="s">
        <v>13</v>
      </c>
      <c r="B52" s="43"/>
      <c r="C52" s="16">
        <v>0</v>
      </c>
    </row>
    <row r="53" spans="1:5" x14ac:dyDescent="0.25">
      <c r="A53" s="44" t="s">
        <v>14</v>
      </c>
      <c r="B53" s="44"/>
      <c r="C53" s="14">
        <f>C54</f>
        <v>7500</v>
      </c>
    </row>
    <row r="54" spans="1:5" x14ac:dyDescent="0.25">
      <c r="A54" s="44" t="s">
        <v>80</v>
      </c>
      <c r="B54" s="44"/>
      <c r="C54" s="27">
        <v>7500</v>
      </c>
    </row>
    <row r="55" spans="1:5" ht="14.25" customHeight="1" x14ac:dyDescent="0.25">
      <c r="A55" s="40" t="s">
        <v>15</v>
      </c>
      <c r="B55" s="40"/>
      <c r="C55" s="15">
        <f>C56+C57+C58+C103+C104+C105+C106+C107+C108+C109+C110+C111+C112+C116+C117+C118+C120</f>
        <v>4658652.01</v>
      </c>
    </row>
    <row r="56" spans="1:5" x14ac:dyDescent="0.25">
      <c r="A56" s="43" t="s">
        <v>16</v>
      </c>
      <c r="B56" s="43"/>
      <c r="C56" s="11">
        <v>707812.56</v>
      </c>
    </row>
    <row r="57" spans="1:5" x14ac:dyDescent="0.25">
      <c r="A57" s="43" t="s">
        <v>17</v>
      </c>
      <c r="B57" s="43"/>
      <c r="C57" s="11">
        <v>148640.64000000001</v>
      </c>
    </row>
    <row r="58" spans="1:5" x14ac:dyDescent="0.25">
      <c r="A58" s="43" t="s">
        <v>18</v>
      </c>
      <c r="B58" s="43"/>
      <c r="C58" s="5">
        <f>SUM(C59:C102)</f>
        <v>435496.88999999996</v>
      </c>
    </row>
    <row r="59" spans="1:5" ht="16.5" customHeight="1" x14ac:dyDescent="0.25">
      <c r="A59" s="23" t="s">
        <v>135</v>
      </c>
      <c r="B59" s="20"/>
      <c r="C59" s="24">
        <v>30</v>
      </c>
      <c r="D59" s="32"/>
      <c r="E59" s="1"/>
    </row>
    <row r="60" spans="1:5" ht="16.5" customHeight="1" x14ac:dyDescent="0.25">
      <c r="A60" s="23" t="s">
        <v>136</v>
      </c>
      <c r="B60" s="20"/>
      <c r="C60" s="24">
        <v>30</v>
      </c>
      <c r="D60" s="33"/>
      <c r="E60" s="2"/>
    </row>
    <row r="61" spans="1:5" ht="15" customHeight="1" x14ac:dyDescent="0.25">
      <c r="A61" s="23" t="s">
        <v>137</v>
      </c>
      <c r="B61" s="20"/>
      <c r="C61" s="28">
        <v>1350</v>
      </c>
      <c r="D61" s="34"/>
      <c r="E61" s="2"/>
    </row>
    <row r="62" spans="1:5" ht="15.75" customHeight="1" x14ac:dyDescent="0.25">
      <c r="A62" s="23" t="s">
        <v>138</v>
      </c>
      <c r="B62" s="20"/>
      <c r="C62" s="28">
        <v>6000</v>
      </c>
      <c r="D62" s="34"/>
      <c r="E62" s="2"/>
    </row>
    <row r="63" spans="1:5" ht="15.75" customHeight="1" x14ac:dyDescent="0.25">
      <c r="A63" s="23" t="s">
        <v>139</v>
      </c>
      <c r="B63" s="20"/>
      <c r="C63" s="24">
        <v>510</v>
      </c>
      <c r="D63" s="33"/>
      <c r="E63" s="2"/>
    </row>
    <row r="64" spans="1:5" ht="14.25" customHeight="1" x14ac:dyDescent="0.25">
      <c r="A64" s="23" t="s">
        <v>140</v>
      </c>
      <c r="B64" s="20"/>
      <c r="C64" s="28">
        <v>5999</v>
      </c>
      <c r="D64" s="34"/>
      <c r="E64" s="2"/>
    </row>
    <row r="65" spans="1:5" ht="18.75" customHeight="1" x14ac:dyDescent="0.25">
      <c r="A65" s="23" t="s">
        <v>141</v>
      </c>
      <c r="B65" s="20"/>
      <c r="C65" s="28">
        <v>16254.96</v>
      </c>
      <c r="D65" s="34"/>
      <c r="E65" s="2"/>
    </row>
    <row r="66" spans="1:5" ht="14.25" customHeight="1" x14ac:dyDescent="0.25">
      <c r="A66" s="23" t="s">
        <v>142</v>
      </c>
      <c r="B66" s="20"/>
      <c r="C66" s="28">
        <v>5240</v>
      </c>
      <c r="D66" s="34"/>
      <c r="E66" s="2"/>
    </row>
    <row r="67" spans="1:5" ht="16.5" customHeight="1" x14ac:dyDescent="0.25">
      <c r="A67" s="23" t="s">
        <v>143</v>
      </c>
      <c r="B67" s="20"/>
      <c r="C67" s="28">
        <v>1900</v>
      </c>
      <c r="D67" s="34"/>
      <c r="E67" s="2"/>
    </row>
    <row r="68" spans="1:5" ht="15.75" customHeight="1" x14ac:dyDescent="0.25">
      <c r="A68" s="23" t="s">
        <v>144</v>
      </c>
      <c r="B68" s="20"/>
      <c r="C68" s="28">
        <v>11000</v>
      </c>
      <c r="D68" s="34"/>
      <c r="E68" s="2"/>
    </row>
    <row r="69" spans="1:5" ht="16.5" customHeight="1" x14ac:dyDescent="0.25">
      <c r="A69" s="23" t="s">
        <v>145</v>
      </c>
      <c r="B69" s="20"/>
      <c r="C69" s="24">
        <v>430</v>
      </c>
      <c r="D69" s="33"/>
      <c r="E69" s="2"/>
    </row>
    <row r="70" spans="1:5" ht="15" customHeight="1" x14ac:dyDescent="0.25">
      <c r="A70" s="23" t="s">
        <v>146</v>
      </c>
      <c r="B70" s="20"/>
      <c r="C70" s="28">
        <v>10668.54</v>
      </c>
      <c r="D70" s="34"/>
      <c r="E70" s="2"/>
    </row>
    <row r="71" spans="1:5" ht="15.75" customHeight="1" x14ac:dyDescent="0.25">
      <c r="A71" s="23" t="s">
        <v>147</v>
      </c>
      <c r="B71" s="20"/>
      <c r="C71" s="24">
        <v>134.91</v>
      </c>
      <c r="D71" s="33"/>
      <c r="E71" s="2"/>
    </row>
    <row r="72" spans="1:5" ht="14.25" customHeight="1" x14ac:dyDescent="0.25">
      <c r="A72" s="23" t="s">
        <v>148</v>
      </c>
      <c r="B72" s="20"/>
      <c r="C72" s="24">
        <v>80.400000000000006</v>
      </c>
      <c r="D72" s="33"/>
      <c r="E72" s="2"/>
    </row>
    <row r="73" spans="1:5" ht="15" customHeight="1" x14ac:dyDescent="0.25">
      <c r="A73" s="23" t="s">
        <v>149</v>
      </c>
      <c r="B73" s="20"/>
      <c r="C73" s="28">
        <v>5687.52</v>
      </c>
      <c r="D73" s="34"/>
      <c r="E73" s="2"/>
    </row>
    <row r="74" spans="1:5" ht="16.5" customHeight="1" x14ac:dyDescent="0.25">
      <c r="A74" s="23" t="s">
        <v>150</v>
      </c>
      <c r="B74" s="20"/>
      <c r="C74" s="28">
        <v>2890</v>
      </c>
      <c r="D74" s="34"/>
      <c r="E74" s="2"/>
    </row>
    <row r="75" spans="1:5" ht="15" customHeight="1" x14ac:dyDescent="0.25">
      <c r="A75" s="23" t="s">
        <v>151</v>
      </c>
      <c r="B75" s="20"/>
      <c r="C75" s="24">
        <v>788</v>
      </c>
      <c r="D75" s="33"/>
      <c r="E75" s="2"/>
    </row>
    <row r="76" spans="1:5" ht="16.5" customHeight="1" x14ac:dyDescent="0.25">
      <c r="A76" s="23" t="s">
        <v>152</v>
      </c>
      <c r="B76" s="20"/>
      <c r="C76" s="28">
        <v>2700</v>
      </c>
      <c r="D76" s="34"/>
      <c r="E76" s="2"/>
    </row>
    <row r="77" spans="1:5" ht="13.5" customHeight="1" x14ac:dyDescent="0.25">
      <c r="A77" s="23" t="s">
        <v>153</v>
      </c>
      <c r="B77" s="20"/>
      <c r="C77" s="24">
        <v>452</v>
      </c>
      <c r="D77" s="33"/>
      <c r="E77" s="2"/>
    </row>
    <row r="78" spans="1:5" ht="14.25" customHeight="1" x14ac:dyDescent="0.25">
      <c r="A78" s="23" t="s">
        <v>154</v>
      </c>
      <c r="B78" s="20"/>
      <c r="C78" s="24">
        <v>40</v>
      </c>
      <c r="D78" s="33"/>
      <c r="E78" s="2"/>
    </row>
    <row r="79" spans="1:5" ht="15" customHeight="1" x14ac:dyDescent="0.25">
      <c r="A79" s="23" t="s">
        <v>155</v>
      </c>
      <c r="B79" s="20"/>
      <c r="C79" s="24">
        <v>45</v>
      </c>
      <c r="D79" s="33"/>
      <c r="E79" s="2"/>
    </row>
    <row r="80" spans="1:5" ht="15" customHeight="1" x14ac:dyDescent="0.25">
      <c r="A80" s="23" t="s">
        <v>156</v>
      </c>
      <c r="B80" s="20"/>
      <c r="C80" s="28">
        <v>5110.5600000000004</v>
      </c>
      <c r="D80" s="34"/>
      <c r="E80" s="2"/>
    </row>
    <row r="81" spans="1:5" ht="15" customHeight="1" x14ac:dyDescent="0.25">
      <c r="A81" s="23" t="s">
        <v>157</v>
      </c>
      <c r="B81" s="20"/>
      <c r="C81" s="24">
        <v>430</v>
      </c>
      <c r="D81" s="33"/>
      <c r="E81" s="2"/>
    </row>
    <row r="82" spans="1:5" ht="16.5" customHeight="1" x14ac:dyDescent="0.25">
      <c r="A82" s="23" t="s">
        <v>158</v>
      </c>
      <c r="B82" s="20"/>
      <c r="C82" s="28">
        <v>1050</v>
      </c>
      <c r="D82" s="35"/>
      <c r="E82" s="1"/>
    </row>
    <row r="83" spans="1:5" ht="16.5" customHeight="1" x14ac:dyDescent="0.25">
      <c r="A83" s="23" t="s">
        <v>159</v>
      </c>
      <c r="B83" s="20"/>
      <c r="C83" s="28">
        <v>10828.98</v>
      </c>
      <c r="D83" s="34"/>
      <c r="E83" s="2"/>
    </row>
    <row r="84" spans="1:5" ht="15" customHeight="1" x14ac:dyDescent="0.25">
      <c r="A84" s="23" t="s">
        <v>160</v>
      </c>
      <c r="B84" s="20"/>
      <c r="C84" s="28">
        <v>3861.98</v>
      </c>
      <c r="D84" s="34"/>
      <c r="E84" s="2"/>
    </row>
    <row r="85" spans="1:5" ht="15.75" customHeight="1" x14ac:dyDescent="0.25">
      <c r="A85" s="23" t="s">
        <v>161</v>
      </c>
      <c r="B85" s="20"/>
      <c r="C85" s="28">
        <v>9720</v>
      </c>
      <c r="D85" s="34"/>
      <c r="E85" s="2"/>
    </row>
    <row r="86" spans="1:5" ht="15.75" customHeight="1" x14ac:dyDescent="0.25">
      <c r="A86" s="23" t="s">
        <v>162</v>
      </c>
      <c r="B86" s="20"/>
      <c r="C86" s="28">
        <v>204906.23999999999</v>
      </c>
      <c r="D86" s="34"/>
      <c r="E86" s="2"/>
    </row>
    <row r="87" spans="1:5" ht="14.25" customHeight="1" x14ac:dyDescent="0.25">
      <c r="A87" s="23" t="s">
        <v>163</v>
      </c>
      <c r="B87" s="20"/>
      <c r="C87" s="28">
        <v>2740</v>
      </c>
      <c r="D87" s="34"/>
      <c r="E87" s="2"/>
    </row>
    <row r="88" spans="1:5" ht="16.5" customHeight="1" x14ac:dyDescent="0.25">
      <c r="A88" s="23" t="s">
        <v>164</v>
      </c>
      <c r="B88" s="20"/>
      <c r="C88" s="28">
        <v>1960</v>
      </c>
      <c r="D88" s="34"/>
      <c r="E88" s="2"/>
    </row>
    <row r="89" spans="1:5" ht="14.25" customHeight="1" x14ac:dyDescent="0.25">
      <c r="A89" s="23" t="s">
        <v>165</v>
      </c>
      <c r="B89" s="20"/>
      <c r="C89" s="24">
        <v>420</v>
      </c>
      <c r="D89" s="33"/>
      <c r="E89" s="2"/>
    </row>
    <row r="90" spans="1:5" ht="16.5" customHeight="1" x14ac:dyDescent="0.25">
      <c r="A90" s="23" t="s">
        <v>166</v>
      </c>
      <c r="B90" s="20"/>
      <c r="C90" s="24">
        <v>60</v>
      </c>
      <c r="D90" s="33"/>
      <c r="E90" s="2"/>
    </row>
    <row r="91" spans="1:5" ht="15.75" customHeight="1" x14ac:dyDescent="0.25">
      <c r="A91" s="23" t="s">
        <v>167</v>
      </c>
      <c r="B91" s="20"/>
      <c r="C91" s="24">
        <v>190</v>
      </c>
      <c r="D91" s="33"/>
      <c r="E91" s="2"/>
    </row>
    <row r="92" spans="1:5" ht="16.5" customHeight="1" x14ac:dyDescent="0.25">
      <c r="A92" s="23" t="s">
        <v>168</v>
      </c>
      <c r="B92" s="20"/>
      <c r="C92" s="28">
        <v>104400</v>
      </c>
      <c r="D92" s="34"/>
      <c r="E92" s="2"/>
    </row>
    <row r="93" spans="1:5" ht="15" customHeight="1" x14ac:dyDescent="0.25">
      <c r="A93" s="23" t="s">
        <v>169</v>
      </c>
      <c r="B93" s="20"/>
      <c r="C93" s="28">
        <v>4303.8</v>
      </c>
      <c r="D93" s="34"/>
      <c r="E93" s="2"/>
    </row>
    <row r="94" spans="1:5" ht="17.25" customHeight="1" x14ac:dyDescent="0.25">
      <c r="A94" s="23" t="s">
        <v>170</v>
      </c>
      <c r="B94" s="20"/>
      <c r="C94" s="28">
        <v>2358</v>
      </c>
      <c r="D94" s="34"/>
      <c r="E94" s="2"/>
    </row>
    <row r="95" spans="1:5" ht="15.75" customHeight="1" x14ac:dyDescent="0.25">
      <c r="A95" s="23" t="s">
        <v>171</v>
      </c>
      <c r="B95" s="20"/>
      <c r="C95" s="24">
        <v>196</v>
      </c>
      <c r="D95" s="33"/>
      <c r="E95" s="2"/>
    </row>
    <row r="96" spans="1:5" ht="14.25" customHeight="1" x14ac:dyDescent="0.25">
      <c r="A96" s="23" t="s">
        <v>172</v>
      </c>
      <c r="B96" s="20"/>
      <c r="C96" s="24">
        <v>18</v>
      </c>
      <c r="D96" s="33"/>
      <c r="E96" s="2"/>
    </row>
    <row r="97" spans="1:5" ht="15" customHeight="1" x14ac:dyDescent="0.25">
      <c r="A97" s="23" t="s">
        <v>173</v>
      </c>
      <c r="B97" s="20"/>
      <c r="C97" s="24">
        <v>157</v>
      </c>
      <c r="D97" s="33"/>
      <c r="E97" s="2"/>
    </row>
    <row r="98" spans="1:5" ht="16.5" customHeight="1" x14ac:dyDescent="0.25">
      <c r="A98" s="23" t="s">
        <v>174</v>
      </c>
      <c r="B98" s="20"/>
      <c r="C98" s="24">
        <v>76</v>
      </c>
      <c r="D98" s="33"/>
      <c r="E98" s="2"/>
    </row>
    <row r="99" spans="1:5" ht="15" customHeight="1" x14ac:dyDescent="0.25">
      <c r="A99" s="23" t="s">
        <v>175</v>
      </c>
      <c r="B99" s="20"/>
      <c r="C99" s="24">
        <v>480</v>
      </c>
      <c r="D99" s="33"/>
      <c r="E99" s="2"/>
    </row>
    <row r="100" spans="1:5" ht="16.5" customHeight="1" x14ac:dyDescent="0.25">
      <c r="A100" s="23" t="s">
        <v>176</v>
      </c>
      <c r="B100" s="20"/>
      <c r="C100" s="24">
        <v>200</v>
      </c>
      <c r="D100" s="33"/>
      <c r="E100" s="2"/>
    </row>
    <row r="101" spans="1:5" ht="13.5" customHeight="1" x14ac:dyDescent="0.25">
      <c r="A101" s="23" t="s">
        <v>177</v>
      </c>
      <c r="B101" s="20"/>
      <c r="C101" s="28">
        <v>7424</v>
      </c>
      <c r="D101" s="34"/>
      <c r="E101" s="2"/>
    </row>
    <row r="102" spans="1:5" ht="14.25" customHeight="1" x14ac:dyDescent="0.25">
      <c r="A102" s="23" t="s">
        <v>178</v>
      </c>
      <c r="B102" s="20"/>
      <c r="C102" s="28">
        <v>2376</v>
      </c>
      <c r="D102" s="34"/>
      <c r="E102" s="2"/>
    </row>
    <row r="103" spans="1:5" x14ac:dyDescent="0.25">
      <c r="A103" s="43" t="s">
        <v>68</v>
      </c>
      <c r="B103" s="43"/>
      <c r="C103" s="11">
        <v>46762.2</v>
      </c>
    </row>
    <row r="104" spans="1:5" x14ac:dyDescent="0.25">
      <c r="A104" s="44" t="s">
        <v>81</v>
      </c>
      <c r="B104" s="44"/>
      <c r="C104" s="11">
        <v>407843.2</v>
      </c>
    </row>
    <row r="105" spans="1:5" x14ac:dyDescent="0.25">
      <c r="A105" s="43" t="s">
        <v>69</v>
      </c>
      <c r="B105" s="43"/>
      <c r="C105" s="11">
        <v>0</v>
      </c>
    </row>
    <row r="106" spans="1:5" x14ac:dyDescent="0.25">
      <c r="A106" s="43" t="s">
        <v>70</v>
      </c>
      <c r="B106" s="43"/>
      <c r="C106" s="11">
        <v>0</v>
      </c>
    </row>
    <row r="107" spans="1:5" x14ac:dyDescent="0.25">
      <c r="A107" s="43" t="s">
        <v>72</v>
      </c>
      <c r="B107" s="43"/>
      <c r="C107" s="11">
        <v>0</v>
      </c>
    </row>
    <row r="108" spans="1:5" x14ac:dyDescent="0.25">
      <c r="A108" s="43" t="s">
        <v>19</v>
      </c>
      <c r="B108" s="43"/>
      <c r="C108" s="11">
        <f>B9</f>
        <v>435672.85</v>
      </c>
    </row>
    <row r="109" spans="1:5" x14ac:dyDescent="0.25">
      <c r="A109" s="43" t="s">
        <v>20</v>
      </c>
      <c r="B109" s="43"/>
      <c r="C109" s="11">
        <v>0</v>
      </c>
    </row>
    <row r="110" spans="1:5" x14ac:dyDescent="0.25">
      <c r="A110" s="43" t="s">
        <v>58</v>
      </c>
      <c r="B110" s="43"/>
      <c r="C110" s="11">
        <v>18400</v>
      </c>
    </row>
    <row r="111" spans="1:5" x14ac:dyDescent="0.25">
      <c r="A111" s="43" t="s">
        <v>59</v>
      </c>
      <c r="B111" s="43"/>
      <c r="C111" s="11">
        <v>0</v>
      </c>
    </row>
    <row r="112" spans="1:5" x14ac:dyDescent="0.25">
      <c r="A112" s="43" t="s">
        <v>42</v>
      </c>
      <c r="B112" s="43"/>
      <c r="C112" s="11">
        <f>C113+C114+C115</f>
        <v>0</v>
      </c>
    </row>
    <row r="113" spans="1:3" x14ac:dyDescent="0.25">
      <c r="A113" s="43" t="s">
        <v>43</v>
      </c>
      <c r="B113" s="43"/>
      <c r="C113" s="11">
        <v>0</v>
      </c>
    </row>
    <row r="114" spans="1:3" x14ac:dyDescent="0.25">
      <c r="A114" s="43" t="s">
        <v>45</v>
      </c>
      <c r="B114" s="43"/>
      <c r="C114" s="11">
        <v>0</v>
      </c>
    </row>
    <row r="115" spans="1:3" x14ac:dyDescent="0.25">
      <c r="A115" s="43" t="s">
        <v>44</v>
      </c>
      <c r="B115" s="43"/>
      <c r="C115" s="11">
        <v>0</v>
      </c>
    </row>
    <row r="116" spans="1:3" x14ac:dyDescent="0.25">
      <c r="A116" s="43" t="s">
        <v>21</v>
      </c>
      <c r="B116" s="43"/>
      <c r="C116" s="11">
        <v>0</v>
      </c>
    </row>
    <row r="117" spans="1:3" x14ac:dyDescent="0.25">
      <c r="A117" s="43" t="s">
        <v>22</v>
      </c>
      <c r="B117" s="43"/>
      <c r="C117" s="11">
        <v>0</v>
      </c>
    </row>
    <row r="118" spans="1:3" x14ac:dyDescent="0.25">
      <c r="A118" s="43" t="s">
        <v>41</v>
      </c>
      <c r="B118" s="43"/>
      <c r="C118" s="13">
        <f>C119</f>
        <v>8167.07</v>
      </c>
    </row>
    <row r="119" spans="1:3" x14ac:dyDescent="0.25">
      <c r="A119" s="38" t="s">
        <v>272</v>
      </c>
      <c r="B119" s="38"/>
      <c r="C119" s="26">
        <v>8167.07</v>
      </c>
    </row>
    <row r="120" spans="1:3" x14ac:dyDescent="0.25">
      <c r="A120" s="43" t="s">
        <v>47</v>
      </c>
      <c r="B120" s="43"/>
      <c r="C120" s="11">
        <f>C121+C122+C124+C125+C127+C128+C123+C126</f>
        <v>2449856.6</v>
      </c>
    </row>
    <row r="121" spans="1:3" x14ac:dyDescent="0.25">
      <c r="A121" s="43" t="s">
        <v>182</v>
      </c>
      <c r="B121" s="43"/>
      <c r="C121" s="11">
        <v>23800</v>
      </c>
    </row>
    <row r="122" spans="1:3" x14ac:dyDescent="0.25">
      <c r="A122" s="44" t="s">
        <v>183</v>
      </c>
      <c r="B122" s="44"/>
      <c r="C122" s="11">
        <v>12955</v>
      </c>
    </row>
    <row r="123" spans="1:3" x14ac:dyDescent="0.25">
      <c r="A123" s="44" t="s">
        <v>184</v>
      </c>
      <c r="B123" s="44"/>
      <c r="C123" s="11">
        <v>10000</v>
      </c>
    </row>
    <row r="124" spans="1:3" x14ac:dyDescent="0.25">
      <c r="A124" s="45" t="s">
        <v>76</v>
      </c>
      <c r="B124" s="45"/>
      <c r="C124" s="11">
        <v>30000</v>
      </c>
    </row>
    <row r="125" spans="1:3" x14ac:dyDescent="0.25">
      <c r="A125" s="45" t="s">
        <v>77</v>
      </c>
      <c r="B125" s="45"/>
      <c r="C125" s="11">
        <v>63168</v>
      </c>
    </row>
    <row r="126" spans="1:3" x14ac:dyDescent="0.25">
      <c r="A126" s="45" t="s">
        <v>78</v>
      </c>
      <c r="B126" s="45"/>
      <c r="C126" s="11">
        <v>800</v>
      </c>
    </row>
    <row r="127" spans="1:3" x14ac:dyDescent="0.25">
      <c r="A127" s="45" t="s">
        <v>82</v>
      </c>
      <c r="B127" s="45"/>
      <c r="C127" s="11">
        <v>416883.6</v>
      </c>
    </row>
    <row r="128" spans="1:3" x14ac:dyDescent="0.25">
      <c r="A128" s="45" t="s">
        <v>83</v>
      </c>
      <c r="B128" s="45"/>
      <c r="C128" s="11">
        <v>1892250</v>
      </c>
    </row>
    <row r="129" spans="1:4" x14ac:dyDescent="0.25">
      <c r="A129" s="40" t="s">
        <v>23</v>
      </c>
      <c r="B129" s="40"/>
      <c r="C129" s="12">
        <f>C130+C131+C132+C217+C218+C223+C224+C227+C216</f>
        <v>1903163.76</v>
      </c>
    </row>
    <row r="130" spans="1:4" x14ac:dyDescent="0.25">
      <c r="A130" s="43" t="s">
        <v>24</v>
      </c>
      <c r="B130" s="43"/>
      <c r="C130" s="11">
        <v>949262.6</v>
      </c>
    </row>
    <row r="131" spans="1:4" x14ac:dyDescent="0.25">
      <c r="A131" s="43" t="s">
        <v>25</v>
      </c>
      <c r="B131" s="43"/>
      <c r="C131" s="11">
        <v>199340.95</v>
      </c>
    </row>
    <row r="132" spans="1:4" x14ac:dyDescent="0.25">
      <c r="A132" s="43" t="s">
        <v>26</v>
      </c>
      <c r="B132" s="43"/>
      <c r="C132" s="5">
        <f>SUM(C179:C215)</f>
        <v>36561.03</v>
      </c>
    </row>
    <row r="133" spans="1:4" ht="17.100000000000001" customHeight="1" x14ac:dyDescent="0.25">
      <c r="A133" s="23" t="s">
        <v>185</v>
      </c>
      <c r="B133" s="21"/>
      <c r="C133" s="24">
        <v>162</v>
      </c>
      <c r="D133" s="31"/>
    </row>
    <row r="134" spans="1:4" ht="17.100000000000001" customHeight="1" x14ac:dyDescent="0.25">
      <c r="A134" s="23" t="s">
        <v>186</v>
      </c>
      <c r="B134" s="20"/>
      <c r="C134" s="24">
        <v>275</v>
      </c>
      <c r="D134" s="31"/>
    </row>
    <row r="135" spans="1:4" ht="17.100000000000001" customHeight="1" x14ac:dyDescent="0.25">
      <c r="A135" s="23" t="s">
        <v>187</v>
      </c>
      <c r="B135" s="20"/>
      <c r="C135" s="24">
        <v>126</v>
      </c>
      <c r="D135" s="31"/>
    </row>
    <row r="136" spans="1:4" ht="17.100000000000001" customHeight="1" x14ac:dyDescent="0.25">
      <c r="A136" s="23" t="s">
        <v>188</v>
      </c>
      <c r="B136" s="20"/>
      <c r="C136" s="24">
        <v>378</v>
      </c>
      <c r="D136" s="31"/>
    </row>
    <row r="137" spans="1:4" ht="17.100000000000001" customHeight="1" x14ac:dyDescent="0.25">
      <c r="A137" s="23" t="s">
        <v>189</v>
      </c>
      <c r="B137" s="20"/>
      <c r="C137" s="24">
        <v>114</v>
      </c>
      <c r="D137" s="31"/>
    </row>
    <row r="138" spans="1:4" ht="17.100000000000001" customHeight="1" x14ac:dyDescent="0.25">
      <c r="A138" s="23" t="s">
        <v>190</v>
      </c>
      <c r="B138" s="20"/>
      <c r="C138" s="24">
        <v>258</v>
      </c>
      <c r="D138" s="31"/>
    </row>
    <row r="139" spans="1:4" ht="17.100000000000001" customHeight="1" x14ac:dyDescent="0.25">
      <c r="A139" s="23" t="s">
        <v>191</v>
      </c>
      <c r="B139" s="20"/>
      <c r="C139" s="24">
        <v>108</v>
      </c>
      <c r="D139" s="31"/>
    </row>
    <row r="140" spans="1:4" ht="17.100000000000001" customHeight="1" x14ac:dyDescent="0.25">
      <c r="A140" s="23" t="s">
        <v>192</v>
      </c>
      <c r="B140" s="20"/>
      <c r="C140" s="24">
        <v>156</v>
      </c>
      <c r="D140" s="31"/>
    </row>
    <row r="141" spans="1:4" ht="17.100000000000001" customHeight="1" x14ac:dyDescent="0.25">
      <c r="A141" s="23" t="s">
        <v>193</v>
      </c>
      <c r="B141" s="20"/>
      <c r="C141" s="24">
        <v>68</v>
      </c>
      <c r="D141" s="31"/>
    </row>
    <row r="142" spans="1:4" ht="17.100000000000001" customHeight="1" x14ac:dyDescent="0.25">
      <c r="A142" s="23" t="s">
        <v>194</v>
      </c>
      <c r="B142" s="20"/>
      <c r="C142" s="24">
        <v>84</v>
      </c>
      <c r="D142" s="31"/>
    </row>
    <row r="143" spans="1:4" ht="17.100000000000001" customHeight="1" x14ac:dyDescent="0.25">
      <c r="A143" s="23" t="s">
        <v>195</v>
      </c>
      <c r="B143" s="20"/>
      <c r="C143" s="24">
        <v>200</v>
      </c>
      <c r="D143" s="31"/>
    </row>
    <row r="144" spans="1:4" ht="17.100000000000001" customHeight="1" x14ac:dyDescent="0.25">
      <c r="A144" s="23" t="s">
        <v>196</v>
      </c>
      <c r="B144" s="20"/>
      <c r="C144" s="24">
        <v>268</v>
      </c>
      <c r="D144" s="31"/>
    </row>
    <row r="145" spans="1:4" ht="17.100000000000001" customHeight="1" x14ac:dyDescent="0.25">
      <c r="A145" s="23" t="s">
        <v>197</v>
      </c>
      <c r="B145" s="20"/>
      <c r="C145" s="24">
        <v>235</v>
      </c>
      <c r="D145" s="31"/>
    </row>
    <row r="146" spans="1:4" ht="17.100000000000001" customHeight="1" x14ac:dyDescent="0.25">
      <c r="A146" s="23" t="s">
        <v>198</v>
      </c>
      <c r="B146" s="20"/>
      <c r="C146" s="24">
        <v>996</v>
      </c>
      <c r="D146" s="31"/>
    </row>
    <row r="147" spans="1:4" ht="17.100000000000001" customHeight="1" x14ac:dyDescent="0.25">
      <c r="A147" s="23" t="s">
        <v>199</v>
      </c>
      <c r="B147" s="20"/>
      <c r="C147" s="24">
        <v>28.4</v>
      </c>
      <c r="D147" s="31"/>
    </row>
    <row r="148" spans="1:4" ht="17.100000000000001" customHeight="1" x14ac:dyDescent="0.25">
      <c r="A148" s="23" t="s">
        <v>200</v>
      </c>
      <c r="B148" s="20"/>
      <c r="C148" s="24">
        <v>72</v>
      </c>
      <c r="D148" s="31"/>
    </row>
    <row r="149" spans="1:4" ht="17.100000000000001" customHeight="1" x14ac:dyDescent="0.25">
      <c r="A149" s="23" t="s">
        <v>201</v>
      </c>
      <c r="B149" s="20"/>
      <c r="C149" s="24">
        <v>290</v>
      </c>
      <c r="D149" s="31"/>
    </row>
    <row r="150" spans="1:4" ht="17.100000000000001" customHeight="1" x14ac:dyDescent="0.25">
      <c r="A150" s="23" t="s">
        <v>202</v>
      </c>
      <c r="B150" s="20"/>
      <c r="C150" s="24">
        <v>39.6</v>
      </c>
      <c r="D150" s="31"/>
    </row>
    <row r="151" spans="1:4" ht="17.100000000000001" customHeight="1" x14ac:dyDescent="0.25">
      <c r="A151" s="23" t="s">
        <v>203</v>
      </c>
      <c r="B151" s="20"/>
      <c r="C151" s="24">
        <v>225</v>
      </c>
      <c r="D151" s="31"/>
    </row>
    <row r="152" spans="1:4" ht="17.100000000000001" customHeight="1" x14ac:dyDescent="0.25">
      <c r="A152" s="23" t="s">
        <v>204</v>
      </c>
      <c r="B152" s="20"/>
      <c r="C152" s="24">
        <v>50</v>
      </c>
      <c r="D152" s="31"/>
    </row>
    <row r="153" spans="1:4" ht="17.100000000000001" customHeight="1" x14ac:dyDescent="0.25">
      <c r="A153" s="23" t="s">
        <v>205</v>
      </c>
      <c r="B153" s="21"/>
      <c r="C153" s="24">
        <v>130</v>
      </c>
      <c r="D153" s="31"/>
    </row>
    <row r="154" spans="1:4" ht="17.100000000000001" customHeight="1" x14ac:dyDescent="0.25">
      <c r="A154" s="23" t="s">
        <v>206</v>
      </c>
      <c r="B154" s="20"/>
      <c r="C154" s="24">
        <v>60</v>
      </c>
      <c r="D154" s="31"/>
    </row>
    <row r="155" spans="1:4" ht="17.100000000000001" customHeight="1" x14ac:dyDescent="0.25">
      <c r="A155" s="23" t="s">
        <v>207</v>
      </c>
      <c r="B155" s="20"/>
      <c r="C155" s="24">
        <v>300</v>
      </c>
      <c r="D155" s="31"/>
    </row>
    <row r="156" spans="1:4" ht="17.100000000000001" customHeight="1" x14ac:dyDescent="0.25">
      <c r="A156" s="23" t="s">
        <v>208</v>
      </c>
      <c r="B156" s="20"/>
      <c r="C156" s="24">
        <v>475</v>
      </c>
      <c r="D156" s="31"/>
    </row>
    <row r="157" spans="1:4" ht="17.100000000000001" customHeight="1" x14ac:dyDescent="0.25">
      <c r="A157" s="23" t="s">
        <v>209</v>
      </c>
      <c r="B157" s="20"/>
      <c r="C157" s="24">
        <v>555</v>
      </c>
      <c r="D157" s="31"/>
    </row>
    <row r="158" spans="1:4" ht="17.100000000000001" customHeight="1" x14ac:dyDescent="0.25">
      <c r="A158" s="23" t="s">
        <v>210</v>
      </c>
      <c r="B158" s="20"/>
      <c r="C158" s="24">
        <v>84</v>
      </c>
      <c r="D158" s="31"/>
    </row>
    <row r="159" spans="1:4" ht="17.100000000000001" customHeight="1" x14ac:dyDescent="0.25">
      <c r="A159" s="23" t="s">
        <v>211</v>
      </c>
      <c r="B159" s="20"/>
      <c r="C159" s="24">
        <v>115.5</v>
      </c>
      <c r="D159" s="31"/>
    </row>
    <row r="160" spans="1:4" ht="17.100000000000001" customHeight="1" x14ac:dyDescent="0.25">
      <c r="A160" s="23" t="s">
        <v>212</v>
      </c>
      <c r="B160" s="20"/>
      <c r="C160" s="24">
        <v>115.5</v>
      </c>
      <c r="D160" s="31"/>
    </row>
    <row r="161" spans="1:4" ht="17.100000000000001" customHeight="1" x14ac:dyDescent="0.25">
      <c r="A161" s="23" t="s">
        <v>213</v>
      </c>
      <c r="B161" s="20"/>
      <c r="C161" s="28">
        <v>8250</v>
      </c>
      <c r="D161" s="30"/>
    </row>
    <row r="162" spans="1:4" ht="17.100000000000001" customHeight="1" x14ac:dyDescent="0.25">
      <c r="A162" s="23" t="s">
        <v>214</v>
      </c>
      <c r="B162" s="21"/>
      <c r="C162" s="24">
        <v>355</v>
      </c>
      <c r="D162" s="31"/>
    </row>
    <row r="163" spans="1:4" ht="17.100000000000001" customHeight="1" x14ac:dyDescent="0.25">
      <c r="A163" s="23" t="s">
        <v>215</v>
      </c>
      <c r="B163" s="20"/>
      <c r="C163" s="24">
        <v>155</v>
      </c>
      <c r="D163" s="31"/>
    </row>
    <row r="164" spans="1:4" ht="17.100000000000001" customHeight="1" x14ac:dyDescent="0.25">
      <c r="A164" s="23" t="s">
        <v>216</v>
      </c>
      <c r="B164" s="20"/>
      <c r="C164" s="24">
        <v>165</v>
      </c>
      <c r="D164" s="31"/>
    </row>
    <row r="165" spans="1:4" ht="17.100000000000001" customHeight="1" x14ac:dyDescent="0.25">
      <c r="A165" s="23" t="s">
        <v>217</v>
      </c>
      <c r="B165" s="20"/>
      <c r="C165" s="24">
        <v>102.5</v>
      </c>
      <c r="D165" s="31"/>
    </row>
    <row r="166" spans="1:4" ht="17.100000000000001" customHeight="1" x14ac:dyDescent="0.25">
      <c r="A166" s="23" t="s">
        <v>218</v>
      </c>
      <c r="B166" s="20"/>
      <c r="C166" s="28">
        <v>1350</v>
      </c>
      <c r="D166" s="30"/>
    </row>
    <row r="167" spans="1:4" ht="17.100000000000001" customHeight="1" x14ac:dyDescent="0.25">
      <c r="A167" s="23" t="s">
        <v>219</v>
      </c>
      <c r="B167" s="20"/>
      <c r="C167" s="24">
        <v>440</v>
      </c>
      <c r="D167" s="31"/>
    </row>
    <row r="168" spans="1:4" ht="17.100000000000001" customHeight="1" x14ac:dyDescent="0.25">
      <c r="A168" s="23" t="s">
        <v>220</v>
      </c>
      <c r="B168" s="20"/>
      <c r="C168" s="24">
        <v>101</v>
      </c>
      <c r="D168" s="31"/>
    </row>
    <row r="169" spans="1:4" ht="17.100000000000001" customHeight="1" x14ac:dyDescent="0.25">
      <c r="A169" s="23" t="s">
        <v>221</v>
      </c>
      <c r="B169" s="20"/>
      <c r="C169" s="24">
        <v>135</v>
      </c>
      <c r="D169" s="31"/>
    </row>
    <row r="170" spans="1:4" ht="17.100000000000001" customHeight="1" x14ac:dyDescent="0.25">
      <c r="A170" s="23" t="s">
        <v>222</v>
      </c>
      <c r="B170" s="20"/>
      <c r="C170" s="24">
        <v>145</v>
      </c>
      <c r="D170" s="31"/>
    </row>
    <row r="171" spans="1:4" ht="17.100000000000001" customHeight="1" x14ac:dyDescent="0.25">
      <c r="A171" s="23" t="s">
        <v>223</v>
      </c>
      <c r="B171" s="20"/>
      <c r="C171" s="24">
        <v>880</v>
      </c>
      <c r="D171" s="31"/>
    </row>
    <row r="172" spans="1:4" ht="17.100000000000001" customHeight="1" x14ac:dyDescent="0.25">
      <c r="A172" s="23" t="s">
        <v>224</v>
      </c>
      <c r="B172" s="20"/>
      <c r="C172" s="28">
        <v>7800</v>
      </c>
      <c r="D172" s="30"/>
    </row>
    <row r="173" spans="1:4" ht="17.100000000000001" customHeight="1" x14ac:dyDescent="0.25">
      <c r="A173" s="23" t="s">
        <v>225</v>
      </c>
      <c r="B173" s="20"/>
      <c r="C173" s="24">
        <v>540</v>
      </c>
      <c r="D173" s="31"/>
    </row>
    <row r="174" spans="1:4" ht="17.100000000000001" customHeight="1" x14ac:dyDescent="0.25">
      <c r="A174" s="23" t="s">
        <v>226</v>
      </c>
      <c r="B174" s="20"/>
      <c r="C174" s="24">
        <v>162</v>
      </c>
      <c r="D174" s="31"/>
    </row>
    <row r="175" spans="1:4" ht="17.100000000000001" customHeight="1" x14ac:dyDescent="0.25">
      <c r="A175" s="23" t="s">
        <v>227</v>
      </c>
      <c r="B175" s="20"/>
      <c r="C175" s="24">
        <v>240</v>
      </c>
      <c r="D175" s="31"/>
    </row>
    <row r="176" spans="1:4" ht="17.100000000000001" customHeight="1" x14ac:dyDescent="0.25">
      <c r="A176" s="23" t="s">
        <v>228</v>
      </c>
      <c r="B176" s="20"/>
      <c r="C176" s="28">
        <v>1440</v>
      </c>
      <c r="D176" s="30"/>
    </row>
    <row r="177" spans="1:4" ht="17.100000000000001" customHeight="1" x14ac:dyDescent="0.25">
      <c r="A177" s="23" t="s">
        <v>229</v>
      </c>
      <c r="B177" s="20"/>
      <c r="C177" s="28">
        <v>1080</v>
      </c>
      <c r="D177" s="30"/>
    </row>
    <row r="178" spans="1:4" ht="17.100000000000001" customHeight="1" x14ac:dyDescent="0.25">
      <c r="A178" s="23" t="s">
        <v>230</v>
      </c>
      <c r="B178" s="21"/>
      <c r="C178" s="24">
        <v>114</v>
      </c>
      <c r="D178" s="31"/>
    </row>
    <row r="179" spans="1:4" ht="17.100000000000001" customHeight="1" x14ac:dyDescent="0.25">
      <c r="A179" s="23" t="s">
        <v>231</v>
      </c>
      <c r="B179" s="21"/>
      <c r="C179" s="24">
        <v>648</v>
      </c>
      <c r="D179" s="31"/>
    </row>
    <row r="180" spans="1:4" ht="17.100000000000001" customHeight="1" x14ac:dyDescent="0.25">
      <c r="A180" s="23" t="s">
        <v>232</v>
      </c>
      <c r="B180" s="20"/>
      <c r="C180" s="24">
        <v>522</v>
      </c>
      <c r="D180" s="31"/>
    </row>
    <row r="181" spans="1:4" ht="17.100000000000001" customHeight="1" x14ac:dyDescent="0.25">
      <c r="A181" s="23" t="s">
        <v>233</v>
      </c>
      <c r="B181" s="20"/>
      <c r="C181" s="24">
        <v>780</v>
      </c>
      <c r="D181" s="31"/>
    </row>
    <row r="182" spans="1:4" ht="17.100000000000001" customHeight="1" x14ac:dyDescent="0.25">
      <c r="A182" s="23" t="s">
        <v>234</v>
      </c>
      <c r="B182" s="20"/>
      <c r="C182" s="24">
        <v>240</v>
      </c>
      <c r="D182" s="31"/>
    </row>
    <row r="183" spans="1:4" ht="17.100000000000001" customHeight="1" x14ac:dyDescent="0.25">
      <c r="A183" s="23" t="s">
        <v>235</v>
      </c>
      <c r="B183" s="20"/>
      <c r="C183" s="24">
        <v>72</v>
      </c>
      <c r="D183" s="31"/>
    </row>
    <row r="184" spans="1:4" ht="17.100000000000001" customHeight="1" x14ac:dyDescent="0.25">
      <c r="A184" s="23" t="s">
        <v>236</v>
      </c>
      <c r="B184" s="20"/>
      <c r="C184" s="24">
        <v>72</v>
      </c>
      <c r="D184" s="31"/>
    </row>
    <row r="185" spans="1:4" ht="17.100000000000001" customHeight="1" x14ac:dyDescent="0.25">
      <c r="A185" s="23" t="s">
        <v>237</v>
      </c>
      <c r="B185" s="20"/>
      <c r="C185" s="24">
        <v>360</v>
      </c>
      <c r="D185" s="31"/>
    </row>
    <row r="186" spans="1:4" ht="17.100000000000001" customHeight="1" x14ac:dyDescent="0.25">
      <c r="A186" s="23" t="s">
        <v>238</v>
      </c>
      <c r="B186" s="20"/>
      <c r="C186" s="24">
        <v>324</v>
      </c>
      <c r="D186" s="31"/>
    </row>
    <row r="187" spans="1:4" ht="17.100000000000001" customHeight="1" x14ac:dyDescent="0.25">
      <c r="A187" s="23" t="s">
        <v>239</v>
      </c>
      <c r="B187" s="20"/>
      <c r="C187" s="24">
        <v>168</v>
      </c>
      <c r="D187" s="31"/>
    </row>
    <row r="188" spans="1:4" ht="17.100000000000001" customHeight="1" x14ac:dyDescent="0.25">
      <c r="A188" s="23" t="s">
        <v>240</v>
      </c>
      <c r="B188" s="20"/>
      <c r="C188" s="24">
        <v>84</v>
      </c>
      <c r="D188" s="31"/>
    </row>
    <row r="189" spans="1:4" ht="17.100000000000001" customHeight="1" x14ac:dyDescent="0.25">
      <c r="A189" s="23" t="s">
        <v>241</v>
      </c>
      <c r="B189" s="20"/>
      <c r="C189" s="24">
        <v>24</v>
      </c>
      <c r="D189" s="31"/>
    </row>
    <row r="190" spans="1:4" ht="17.100000000000001" customHeight="1" x14ac:dyDescent="0.25">
      <c r="A190" s="23" t="s">
        <v>242</v>
      </c>
      <c r="B190" s="20"/>
      <c r="C190" s="24">
        <v>360</v>
      </c>
      <c r="D190" s="31"/>
    </row>
    <row r="191" spans="1:4" ht="17.100000000000001" customHeight="1" x14ac:dyDescent="0.25">
      <c r="A191" s="23" t="s">
        <v>243</v>
      </c>
      <c r="B191" s="20"/>
      <c r="C191" s="24">
        <v>132</v>
      </c>
      <c r="D191" s="31"/>
    </row>
    <row r="192" spans="1:4" ht="17.100000000000001" customHeight="1" x14ac:dyDescent="0.25">
      <c r="A192" s="23" t="s">
        <v>244</v>
      </c>
      <c r="B192" s="20"/>
      <c r="C192" s="24">
        <v>180</v>
      </c>
      <c r="D192" s="31"/>
    </row>
    <row r="193" spans="1:4" ht="17.100000000000001" customHeight="1" x14ac:dyDescent="0.25">
      <c r="A193" s="23" t="s">
        <v>245</v>
      </c>
      <c r="B193" s="20"/>
      <c r="C193" s="24">
        <v>1157.69</v>
      </c>
      <c r="D193" s="31"/>
    </row>
    <row r="194" spans="1:4" ht="17.100000000000001" customHeight="1" x14ac:dyDescent="0.25">
      <c r="A194" s="23" t="s">
        <v>246</v>
      </c>
      <c r="B194" s="20"/>
      <c r="C194" s="24">
        <v>901</v>
      </c>
      <c r="D194" s="31"/>
    </row>
    <row r="195" spans="1:4" ht="17.100000000000001" customHeight="1" x14ac:dyDescent="0.25">
      <c r="A195" s="23" t="s">
        <v>247</v>
      </c>
      <c r="B195" s="21"/>
      <c r="C195" s="24">
        <v>240</v>
      </c>
      <c r="D195" s="31"/>
    </row>
    <row r="196" spans="1:4" ht="17.100000000000001" customHeight="1" x14ac:dyDescent="0.25">
      <c r="A196" s="23" t="s">
        <v>248</v>
      </c>
      <c r="B196" s="20"/>
      <c r="C196" s="24">
        <v>108</v>
      </c>
      <c r="D196" s="31"/>
    </row>
    <row r="197" spans="1:4" ht="17.100000000000001" customHeight="1" x14ac:dyDescent="0.25">
      <c r="A197" s="23" t="s">
        <v>249</v>
      </c>
      <c r="B197" s="20"/>
      <c r="C197" s="24">
        <v>108</v>
      </c>
      <c r="D197" s="31"/>
    </row>
    <row r="198" spans="1:4" ht="17.100000000000001" customHeight="1" x14ac:dyDescent="0.25">
      <c r="A198" s="23" t="s">
        <v>250</v>
      </c>
      <c r="B198" s="20"/>
      <c r="C198" s="24">
        <v>156</v>
      </c>
      <c r="D198" s="31"/>
    </row>
    <row r="199" spans="1:4" ht="17.100000000000001" customHeight="1" x14ac:dyDescent="0.25">
      <c r="A199" s="23" t="s">
        <v>251</v>
      </c>
      <c r="B199" s="20"/>
      <c r="C199" s="24">
        <v>78</v>
      </c>
      <c r="D199" s="31"/>
    </row>
    <row r="200" spans="1:4" ht="17.100000000000001" customHeight="1" x14ac:dyDescent="0.25">
      <c r="A200" s="23" t="s">
        <v>252</v>
      </c>
      <c r="B200" s="20"/>
      <c r="C200" s="24">
        <v>144</v>
      </c>
      <c r="D200" s="31"/>
    </row>
    <row r="201" spans="1:4" ht="17.100000000000001" customHeight="1" x14ac:dyDescent="0.25">
      <c r="A201" s="23" t="s">
        <v>253</v>
      </c>
      <c r="B201" s="20"/>
      <c r="C201" s="24">
        <v>168</v>
      </c>
      <c r="D201" s="31"/>
    </row>
    <row r="202" spans="1:4" ht="17.100000000000001" customHeight="1" x14ac:dyDescent="0.25">
      <c r="A202" s="23" t="s">
        <v>254</v>
      </c>
      <c r="B202" s="20"/>
      <c r="C202" s="24">
        <v>96</v>
      </c>
      <c r="D202" s="31"/>
    </row>
    <row r="203" spans="1:4" ht="17.100000000000001" customHeight="1" x14ac:dyDescent="0.25">
      <c r="A203" s="23" t="s">
        <v>267</v>
      </c>
      <c r="B203" s="20"/>
      <c r="C203" s="28">
        <v>21060.01</v>
      </c>
      <c r="D203" s="30"/>
    </row>
    <row r="204" spans="1:4" ht="17.100000000000001" customHeight="1" x14ac:dyDescent="0.25">
      <c r="A204" s="23" t="s">
        <v>255</v>
      </c>
      <c r="B204" s="21"/>
      <c r="C204" s="28">
        <v>5282</v>
      </c>
      <c r="D204" s="30"/>
    </row>
    <row r="205" spans="1:4" ht="17.100000000000001" customHeight="1" x14ac:dyDescent="0.25">
      <c r="A205" s="23" t="s">
        <v>256</v>
      </c>
      <c r="B205" s="20"/>
      <c r="C205" s="24">
        <v>450</v>
      </c>
      <c r="D205" s="31"/>
    </row>
    <row r="206" spans="1:4" ht="17.100000000000001" customHeight="1" x14ac:dyDescent="0.25">
      <c r="A206" s="23" t="s">
        <v>257</v>
      </c>
      <c r="B206" s="20"/>
      <c r="C206" s="24">
        <v>600</v>
      </c>
      <c r="D206" s="31"/>
    </row>
    <row r="207" spans="1:4" ht="17.100000000000001" customHeight="1" x14ac:dyDescent="0.25">
      <c r="A207" s="23" t="s">
        <v>258</v>
      </c>
      <c r="B207" s="20"/>
      <c r="C207" s="24">
        <v>96</v>
      </c>
      <c r="D207" s="31"/>
    </row>
    <row r="208" spans="1:4" ht="17.100000000000001" customHeight="1" x14ac:dyDescent="0.25">
      <c r="A208" s="23" t="s">
        <v>259</v>
      </c>
      <c r="B208" s="20"/>
      <c r="C208" s="24">
        <v>156</v>
      </c>
      <c r="D208" s="31"/>
    </row>
    <row r="209" spans="1:4" ht="17.100000000000001" customHeight="1" x14ac:dyDescent="0.25">
      <c r="A209" s="23" t="s">
        <v>260</v>
      </c>
      <c r="B209" s="20"/>
      <c r="C209" s="24">
        <v>330</v>
      </c>
      <c r="D209" s="31"/>
    </row>
    <row r="210" spans="1:4" ht="17.100000000000001" customHeight="1" x14ac:dyDescent="0.25">
      <c r="A210" s="23" t="s">
        <v>261</v>
      </c>
      <c r="B210" s="20"/>
      <c r="C210" s="24">
        <v>240</v>
      </c>
      <c r="D210" s="31"/>
    </row>
    <row r="211" spans="1:4" ht="17.100000000000001" customHeight="1" x14ac:dyDescent="0.25">
      <c r="A211" s="23" t="s">
        <v>262</v>
      </c>
      <c r="B211" s="20"/>
      <c r="C211" s="24">
        <v>72</v>
      </c>
      <c r="D211" s="31"/>
    </row>
    <row r="212" spans="1:4" ht="17.100000000000001" customHeight="1" x14ac:dyDescent="0.25">
      <c r="A212" s="23" t="s">
        <v>263</v>
      </c>
      <c r="B212" s="20"/>
      <c r="C212" s="24">
        <v>115.33</v>
      </c>
      <c r="D212" s="31"/>
    </row>
    <row r="213" spans="1:4" ht="17.100000000000001" customHeight="1" x14ac:dyDescent="0.25">
      <c r="A213" s="23" t="s">
        <v>264</v>
      </c>
      <c r="B213" s="20"/>
      <c r="C213" s="24">
        <v>920</v>
      </c>
      <c r="D213" s="31"/>
    </row>
    <row r="214" spans="1:4" ht="17.100000000000001" customHeight="1" x14ac:dyDescent="0.25">
      <c r="A214" s="23" t="s">
        <v>265</v>
      </c>
      <c r="B214" s="20"/>
      <c r="C214" s="24">
        <v>75</v>
      </c>
      <c r="D214" s="31"/>
    </row>
    <row r="215" spans="1:4" ht="17.100000000000001" customHeight="1" x14ac:dyDescent="0.25">
      <c r="A215" s="23" t="s">
        <v>266</v>
      </c>
      <c r="B215" s="20"/>
      <c r="C215" s="24">
        <v>42</v>
      </c>
      <c r="D215" s="31"/>
    </row>
    <row r="216" spans="1:4" x14ac:dyDescent="0.25">
      <c r="A216" s="43" t="s">
        <v>27</v>
      </c>
      <c r="B216" s="43"/>
      <c r="C216" s="13">
        <v>65100</v>
      </c>
    </row>
    <row r="217" spans="1:4" x14ac:dyDescent="0.25">
      <c r="A217" s="43" t="s">
        <v>28</v>
      </c>
      <c r="B217" s="43"/>
      <c r="C217" s="11">
        <v>0</v>
      </c>
    </row>
    <row r="218" spans="1:4" x14ac:dyDescent="0.25">
      <c r="A218" s="43" t="s">
        <v>29</v>
      </c>
      <c r="B218" s="43"/>
      <c r="C218" s="11">
        <f>C219+C220+C221+C222</f>
        <v>434195</v>
      </c>
    </row>
    <row r="219" spans="1:4" x14ac:dyDescent="0.25">
      <c r="A219" s="43" t="s">
        <v>85</v>
      </c>
      <c r="B219" s="43"/>
      <c r="C219" s="11">
        <v>972</v>
      </c>
    </row>
    <row r="220" spans="1:4" x14ac:dyDescent="0.25">
      <c r="A220" s="43" t="s">
        <v>268</v>
      </c>
      <c r="B220" s="43"/>
      <c r="C220" s="11">
        <v>25000</v>
      </c>
    </row>
    <row r="221" spans="1:4" x14ac:dyDescent="0.25">
      <c r="A221" s="43" t="s">
        <v>67</v>
      </c>
      <c r="B221" s="43"/>
      <c r="C221" s="11">
        <v>277668</v>
      </c>
    </row>
    <row r="222" spans="1:4" x14ac:dyDescent="0.25">
      <c r="A222" s="43" t="s">
        <v>86</v>
      </c>
      <c r="B222" s="43"/>
      <c r="C222" s="11">
        <v>130555</v>
      </c>
    </row>
    <row r="223" spans="1:4" x14ac:dyDescent="0.25">
      <c r="A223" s="43" t="s">
        <v>30</v>
      </c>
      <c r="B223" s="43"/>
      <c r="C223" s="11">
        <v>0</v>
      </c>
    </row>
    <row r="224" spans="1:4" x14ac:dyDescent="0.25">
      <c r="A224" s="43" t="s">
        <v>31</v>
      </c>
      <c r="B224" s="43"/>
      <c r="C224" s="11">
        <f>C225+C226</f>
        <v>2120</v>
      </c>
    </row>
    <row r="225" spans="1:5" x14ac:dyDescent="0.25">
      <c r="A225" s="43" t="s">
        <v>61</v>
      </c>
      <c r="B225" s="43"/>
      <c r="C225" s="11">
        <v>0</v>
      </c>
    </row>
    <row r="226" spans="1:5" x14ac:dyDescent="0.25">
      <c r="A226" s="43" t="s">
        <v>269</v>
      </c>
      <c r="B226" s="43"/>
      <c r="C226" s="11">
        <v>2120</v>
      </c>
    </row>
    <row r="227" spans="1:5" x14ac:dyDescent="0.25">
      <c r="A227" s="43" t="s">
        <v>32</v>
      </c>
      <c r="B227" s="43"/>
      <c r="C227" s="11">
        <f>C228+C229</f>
        <v>216584.18</v>
      </c>
      <c r="E227" s="6" t="s">
        <v>84</v>
      </c>
    </row>
    <row r="228" spans="1:5" x14ac:dyDescent="0.25">
      <c r="A228" s="43" t="s">
        <v>46</v>
      </c>
      <c r="B228" s="43"/>
      <c r="C228" s="11">
        <v>216584.18</v>
      </c>
    </row>
    <row r="229" spans="1:5" x14ac:dyDescent="0.25">
      <c r="A229" s="43" t="s">
        <v>60</v>
      </c>
      <c r="B229" s="43"/>
      <c r="C229" s="11">
        <v>0</v>
      </c>
    </row>
    <row r="230" spans="1:5" x14ac:dyDescent="0.25">
      <c r="A230" s="40" t="s">
        <v>33</v>
      </c>
      <c r="B230" s="40"/>
      <c r="C230" s="16">
        <f>C235+C231+C233+C232+C234</f>
        <v>106431.16</v>
      </c>
    </row>
    <row r="231" spans="1:5" x14ac:dyDescent="0.25">
      <c r="A231" s="43" t="s">
        <v>54</v>
      </c>
      <c r="B231" s="43"/>
      <c r="C231" s="11">
        <v>3759.44</v>
      </c>
    </row>
    <row r="232" spans="1:5" x14ac:dyDescent="0.25">
      <c r="A232" s="43" t="s">
        <v>55</v>
      </c>
      <c r="B232" s="43"/>
      <c r="C232" s="11">
        <v>84652.31</v>
      </c>
    </row>
    <row r="233" spans="1:5" x14ac:dyDescent="0.25">
      <c r="A233" s="43" t="s">
        <v>74</v>
      </c>
      <c r="B233" s="43"/>
      <c r="C233" s="11">
        <v>1426</v>
      </c>
    </row>
    <row r="234" spans="1:5" x14ac:dyDescent="0.25">
      <c r="A234" s="43" t="s">
        <v>56</v>
      </c>
      <c r="B234" s="43"/>
      <c r="C234" s="11">
        <v>0</v>
      </c>
    </row>
    <row r="235" spans="1:5" x14ac:dyDescent="0.25">
      <c r="A235" s="43" t="s">
        <v>48</v>
      </c>
      <c r="B235" s="43"/>
      <c r="C235" s="11">
        <v>16593.41</v>
      </c>
    </row>
    <row r="236" spans="1:5" x14ac:dyDescent="0.25">
      <c r="A236" s="40" t="s">
        <v>34</v>
      </c>
      <c r="B236" s="40"/>
      <c r="C236" s="17">
        <f>C237+C238+C239+C243</f>
        <v>918556.81</v>
      </c>
    </row>
    <row r="237" spans="1:5" x14ac:dyDescent="0.25">
      <c r="A237" s="38" t="s">
        <v>273</v>
      </c>
      <c r="B237" s="38"/>
      <c r="C237" s="3">
        <v>622123.16</v>
      </c>
    </row>
    <row r="238" spans="1:5" x14ac:dyDescent="0.25">
      <c r="A238" s="38" t="s">
        <v>274</v>
      </c>
      <c r="B238" s="38"/>
      <c r="C238" s="3">
        <v>130645.86</v>
      </c>
    </row>
    <row r="239" spans="1:5" s="19" customFormat="1" ht="14.25" x14ac:dyDescent="0.2">
      <c r="A239" s="39" t="s">
        <v>275</v>
      </c>
      <c r="B239" s="39"/>
      <c r="C239" s="5">
        <f>SUM(C240:C242)</f>
        <v>32133.37</v>
      </c>
    </row>
    <row r="240" spans="1:5" x14ac:dyDescent="0.25">
      <c r="A240" s="38" t="s">
        <v>276</v>
      </c>
      <c r="B240" s="38"/>
      <c r="C240" s="26">
        <v>1685.27</v>
      </c>
    </row>
    <row r="241" spans="1:3" x14ac:dyDescent="0.25">
      <c r="A241" s="38" t="s">
        <v>277</v>
      </c>
      <c r="B241" s="38"/>
      <c r="C241" s="26">
        <v>15151.05</v>
      </c>
    </row>
    <row r="242" spans="1:3" x14ac:dyDescent="0.25">
      <c r="A242" s="38" t="s">
        <v>278</v>
      </c>
      <c r="B242" s="38"/>
      <c r="C242" s="26">
        <v>15297.05</v>
      </c>
    </row>
    <row r="243" spans="1:3" s="19" customFormat="1" ht="14.25" x14ac:dyDescent="0.2">
      <c r="A243" s="39" t="s">
        <v>50</v>
      </c>
      <c r="B243" s="39"/>
      <c r="C243" s="5">
        <f>SUM(C244:C254)</f>
        <v>133654.41999999998</v>
      </c>
    </row>
    <row r="244" spans="1:3" s="19" customFormat="1" x14ac:dyDescent="0.2">
      <c r="A244" s="38" t="s">
        <v>279</v>
      </c>
      <c r="B244" s="38"/>
      <c r="C244" s="26">
        <v>518.54</v>
      </c>
    </row>
    <row r="245" spans="1:3" ht="15" customHeight="1" x14ac:dyDescent="0.25">
      <c r="A245" s="38" t="s">
        <v>280</v>
      </c>
      <c r="B245" s="38"/>
      <c r="C245" s="26">
        <v>5055.8</v>
      </c>
    </row>
    <row r="246" spans="1:3" ht="15" customHeight="1" x14ac:dyDescent="0.25">
      <c r="A246" s="38" t="s">
        <v>281</v>
      </c>
      <c r="B246" s="38"/>
      <c r="C246" s="26">
        <v>2722.36</v>
      </c>
    </row>
    <row r="247" spans="1:3" ht="15" customHeight="1" x14ac:dyDescent="0.25">
      <c r="A247" s="38" t="s">
        <v>282</v>
      </c>
      <c r="B247" s="38"/>
      <c r="C247" s="26">
        <v>5963.26</v>
      </c>
    </row>
    <row r="248" spans="1:3" x14ac:dyDescent="0.25">
      <c r="A248" s="38" t="s">
        <v>283</v>
      </c>
      <c r="B248" s="38"/>
      <c r="C248" s="26">
        <v>2333.4499999999998</v>
      </c>
    </row>
    <row r="249" spans="1:3" x14ac:dyDescent="0.25">
      <c r="A249" s="38" t="s">
        <v>284</v>
      </c>
      <c r="B249" s="38"/>
      <c r="C249" s="26">
        <v>4666.8999999999996</v>
      </c>
    </row>
    <row r="250" spans="1:3" x14ac:dyDescent="0.25">
      <c r="A250" s="38" t="s">
        <v>285</v>
      </c>
      <c r="B250" s="38" t="s">
        <v>51</v>
      </c>
      <c r="C250" s="26">
        <v>31112.639999999999</v>
      </c>
    </row>
    <row r="251" spans="1:3" x14ac:dyDescent="0.25">
      <c r="A251" s="38" t="s">
        <v>286</v>
      </c>
      <c r="B251" s="38" t="s">
        <v>52</v>
      </c>
      <c r="C251" s="26">
        <v>57428.45</v>
      </c>
    </row>
    <row r="252" spans="1:3" x14ac:dyDescent="0.25">
      <c r="A252" s="38" t="s">
        <v>287</v>
      </c>
      <c r="B252" s="38" t="s">
        <v>52</v>
      </c>
      <c r="C252" s="26">
        <v>3500.17</v>
      </c>
    </row>
    <row r="253" spans="1:3" x14ac:dyDescent="0.25">
      <c r="A253" s="38" t="s">
        <v>288</v>
      </c>
      <c r="B253" s="38"/>
      <c r="C253" s="26">
        <v>8426.34</v>
      </c>
    </row>
    <row r="254" spans="1:3" x14ac:dyDescent="0.25">
      <c r="A254" s="38" t="s">
        <v>289</v>
      </c>
      <c r="B254" s="38"/>
      <c r="C254" s="26">
        <v>11926.51</v>
      </c>
    </row>
    <row r="255" spans="1:3" x14ac:dyDescent="0.25">
      <c r="A255" s="40" t="s">
        <v>35</v>
      </c>
      <c r="B255" s="40"/>
      <c r="C255" s="12">
        <f>C256</f>
        <v>67275.67</v>
      </c>
    </row>
    <row r="256" spans="1:3" x14ac:dyDescent="0.25">
      <c r="A256" s="43" t="s">
        <v>49</v>
      </c>
      <c r="B256" s="43"/>
      <c r="C256" s="13">
        <v>67275.67</v>
      </c>
    </row>
    <row r="257" spans="1:3" ht="15.75" customHeight="1" x14ac:dyDescent="0.25">
      <c r="A257" s="40" t="s">
        <v>36</v>
      </c>
      <c r="B257" s="40"/>
      <c r="C257" s="13">
        <f>C24+C55+C129+C230+C236+C255</f>
        <v>7762975.9800000004</v>
      </c>
    </row>
    <row r="258" spans="1:3" x14ac:dyDescent="0.25">
      <c r="A258" s="40" t="s">
        <v>37</v>
      </c>
      <c r="B258" s="40"/>
      <c r="C258" s="13">
        <f>C21-C257</f>
        <v>-1230091.6500000013</v>
      </c>
    </row>
    <row r="259" spans="1:3" x14ac:dyDescent="0.25">
      <c r="A259" s="40" t="s">
        <v>270</v>
      </c>
      <c r="B259" s="40"/>
      <c r="C259" s="13">
        <f>B2+C21-B21+B10</f>
        <v>-1085541.7800000003</v>
      </c>
    </row>
    <row r="262" spans="1:3" x14ac:dyDescent="0.25">
      <c r="A262" s="18" t="s">
        <v>53</v>
      </c>
      <c r="B262" s="6" t="s">
        <v>62</v>
      </c>
    </row>
    <row r="263" spans="1:3" x14ac:dyDescent="0.25">
      <c r="A263" s="18"/>
    </row>
    <row r="264" spans="1:3" x14ac:dyDescent="0.25">
      <c r="A264" s="18" t="s">
        <v>63</v>
      </c>
      <c r="B264" s="6" t="s">
        <v>271</v>
      </c>
    </row>
  </sheetData>
  <mergeCells count="112">
    <mergeCell ref="A56:B56"/>
    <mergeCell ref="A58:B58"/>
    <mergeCell ref="A109:B109"/>
    <mergeCell ref="A108:B108"/>
    <mergeCell ref="A1:C1"/>
    <mergeCell ref="A23:B23"/>
    <mergeCell ref="A24:B24"/>
    <mergeCell ref="A25:B25"/>
    <mergeCell ref="A22:C22"/>
    <mergeCell ref="A26:B26"/>
    <mergeCell ref="A28:B28"/>
    <mergeCell ref="A53:B53"/>
    <mergeCell ref="A52:B52"/>
    <mergeCell ref="A55:B55"/>
    <mergeCell ref="A27:B27"/>
    <mergeCell ref="A50:B50"/>
    <mergeCell ref="A51:B51"/>
    <mergeCell ref="A44:B44"/>
    <mergeCell ref="A45:B45"/>
    <mergeCell ref="A54:B54"/>
    <mergeCell ref="A106:B106"/>
    <mergeCell ref="A103:B103"/>
    <mergeCell ref="A104:B104"/>
    <mergeCell ref="A259:B259"/>
    <mergeCell ref="A258:B258"/>
    <mergeCell ref="A256:B256"/>
    <mergeCell ref="A255:B255"/>
    <mergeCell ref="A257:B257"/>
    <mergeCell ref="A105:B105"/>
    <mergeCell ref="A115:B115"/>
    <mergeCell ref="A114:B114"/>
    <mergeCell ref="A120:B120"/>
    <mergeCell ref="A246:B246"/>
    <mergeCell ref="A245:B245"/>
    <mergeCell ref="A242:B242"/>
    <mergeCell ref="A217:B217"/>
    <mergeCell ref="A126:B126"/>
    <mergeCell ref="A128:B128"/>
    <mergeCell ref="A130:B130"/>
    <mergeCell ref="A131:B131"/>
    <mergeCell ref="A124:B124"/>
    <mergeCell ref="A125:B125"/>
    <mergeCell ref="A112:B112"/>
    <mergeCell ref="A113:B113"/>
    <mergeCell ref="A119:B119"/>
    <mergeCell ref="A254:B254"/>
    <mergeCell ref="A253:B253"/>
    <mergeCell ref="A240:B240"/>
    <mergeCell ref="A57:B57"/>
    <mergeCell ref="A110:B110"/>
    <mergeCell ref="A111:B111"/>
    <mergeCell ref="A107:B107"/>
    <mergeCell ref="A231:B231"/>
    <mergeCell ref="A229:B229"/>
    <mergeCell ref="A230:B230"/>
    <mergeCell ref="A121:B121"/>
    <mergeCell ref="A132:B132"/>
    <mergeCell ref="A228:B228"/>
    <mergeCell ref="A220:B220"/>
    <mergeCell ref="A227:B227"/>
    <mergeCell ref="A129:B129"/>
    <mergeCell ref="A118:B118"/>
    <mergeCell ref="A117:B117"/>
    <mergeCell ref="A123:B123"/>
    <mergeCell ref="A48:B48"/>
    <mergeCell ref="A252:B252"/>
    <mergeCell ref="A232:B232"/>
    <mergeCell ref="A233:B233"/>
    <mergeCell ref="A122:B122"/>
    <mergeCell ref="A116:B116"/>
    <mergeCell ref="A221:B221"/>
    <mergeCell ref="A127:B127"/>
    <mergeCell ref="A222:B222"/>
    <mergeCell ref="A225:B225"/>
    <mergeCell ref="A216:B216"/>
    <mergeCell ref="A218:B218"/>
    <mergeCell ref="A223:B223"/>
    <mergeCell ref="A224:B224"/>
    <mergeCell ref="A219:B219"/>
    <mergeCell ref="A244:B244"/>
    <mergeCell ref="A249:B249"/>
    <mergeCell ref="A247:B247"/>
    <mergeCell ref="A251:B251"/>
    <mergeCell ref="A226:B226"/>
    <mergeCell ref="A250:B250"/>
    <mergeCell ref="A234:B234"/>
    <mergeCell ref="A235:B235"/>
    <mergeCell ref="A237:B237"/>
    <mergeCell ref="A49:B49"/>
    <mergeCell ref="A241:B241"/>
    <mergeCell ref="A243:B243"/>
    <mergeCell ref="A236:B236"/>
    <mergeCell ref="A248:B248"/>
    <mergeCell ref="A238:B238"/>
    <mergeCell ref="A239:B239"/>
    <mergeCell ref="A43:B43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6:B46"/>
    <mergeCell ref="A47:B47"/>
  </mergeCells>
  <pageMargins left="0.7" right="0.7" top="0.75" bottom="0.75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2024-03-30T12:50:46Z</dcterms:modified>
</cp:coreProperties>
</file>