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802D8E61-74EB-46AC-A23B-44792F8DB0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85" i="1"/>
  <c r="C44" i="1"/>
  <c r="C160" i="1"/>
  <c r="C95" i="1" l="1"/>
  <c r="C134" i="1"/>
  <c r="C20" i="1"/>
  <c r="B11" i="1" l="1"/>
  <c r="B4" i="1"/>
  <c r="C154" i="1"/>
  <c r="B17" i="1" l="1"/>
  <c r="C4" i="1"/>
  <c r="C74" i="1"/>
  <c r="C139" i="1" l="1"/>
  <c r="C11" i="1"/>
  <c r="C17" i="1" s="1"/>
  <c r="C179" i="1" s="1"/>
  <c r="C175" i="1" l="1"/>
  <c r="C151" i="1" l="1"/>
  <c r="C145" i="1" l="1"/>
  <c r="C78" i="1" l="1"/>
  <c r="C41" i="1" s="1"/>
  <c r="C142" i="1" l="1"/>
  <c r="C92" i="1" s="1"/>
  <c r="C177" i="1" l="1"/>
  <c r="C178" i="1" s="1"/>
</calcChain>
</file>

<file path=xl/sharedStrings.xml><?xml version="1.0" encoding="utf-8"?>
<sst xmlns="http://schemas.openxmlformats.org/spreadsheetml/2006/main" count="189" uniqueCount="186">
  <si>
    <t>Оплачено тыс.руб.</t>
  </si>
  <si>
    <t>1. Содержание жилья (платежи населения) в том числе:</t>
  </si>
  <si>
    <t>1.1. Содержание общего имущества</t>
  </si>
  <si>
    <t>2. Прочие доходы</t>
  </si>
  <si>
    <t>2.2. Доходы от интернет провайдеров</t>
  </si>
  <si>
    <t>2.3. Услуги квартиросъемщикам</t>
  </si>
  <si>
    <t>Итого содержание общего имущества и прочие доходы</t>
  </si>
  <si>
    <t>РАСХОДЫ</t>
  </si>
  <si>
    <t>ДОХОДЫ</t>
  </si>
  <si>
    <t>1. Ремонт конструктивных элементов зданий:</t>
  </si>
  <si>
    <t xml:space="preserve">1.1. Заработная плата за текущий ремонт </t>
  </si>
  <si>
    <t>1.2. Страховые взносы</t>
  </si>
  <si>
    <t xml:space="preserve">1.3. Техническое обслуживание дымоходов и вентканалов </t>
  </si>
  <si>
    <t>1.4. Материальные затраты</t>
  </si>
  <si>
    <t>1.5. Прочие расходы</t>
  </si>
  <si>
    <t>1.6. Услуги сторонних организаций</t>
  </si>
  <si>
    <t>2. Ремонт и обслуживание внутридомового инженерного оборудования:</t>
  </si>
  <si>
    <t>2.1. Заработная плата за текущий ремонт</t>
  </si>
  <si>
    <t>2.2. Страховые взносы</t>
  </si>
  <si>
    <t>2.3. Материальные затраты</t>
  </si>
  <si>
    <t>2.9. Техническое обслуживание лифтов</t>
  </si>
  <si>
    <t>2.10. Экспертое обследование (диагностика лифтов)</t>
  </si>
  <si>
    <t>2.11. Заработная плата лифтеров</t>
  </si>
  <si>
    <t>2.12. Страховые взносы</t>
  </si>
  <si>
    <t>3. Благоустройство и обеспечение санитарного состояния жилого фонда</t>
  </si>
  <si>
    <t>3.1. Заработная плата за благоустройство</t>
  </si>
  <si>
    <t>3.2. Страховые взносы</t>
  </si>
  <si>
    <t>3.3. Материальные затраты</t>
  </si>
  <si>
    <t>3.4. Автотранспортные услуги</t>
  </si>
  <si>
    <t>3.5. Дератизация</t>
  </si>
  <si>
    <t>3.6. Услуги сторонних организаций</t>
  </si>
  <si>
    <t>3.7. Транспортировка КГМ</t>
  </si>
  <si>
    <t>3.8. Прочие расходы</t>
  </si>
  <si>
    <t>3.9. Оплата ресурсоснабжающим организациям</t>
  </si>
  <si>
    <t>4. Внеэксплутационные расходы</t>
  </si>
  <si>
    <t>5. Общеэксплутационные расходы</t>
  </si>
  <si>
    <t>6.Прочие и прямые затраты, услуги РРКЦ</t>
  </si>
  <si>
    <t>Всего расходов</t>
  </si>
  <si>
    <t>Финансовый результат</t>
  </si>
  <si>
    <t>1.5. Задолженность безнадежная к взысканию</t>
  </si>
  <si>
    <t>Начислено руб.</t>
  </si>
  <si>
    <t>Оплачено руб.</t>
  </si>
  <si>
    <t xml:space="preserve">2.13. Прочие расходы </t>
  </si>
  <si>
    <t>2.11. Расходы по управлению лифтовым хозяйством</t>
  </si>
  <si>
    <t>Внеэксплутационные расходы</t>
  </si>
  <si>
    <t>Материалы и запчасти</t>
  </si>
  <si>
    <t>Накладные расходы</t>
  </si>
  <si>
    <t>Утилизация люминесцентных ламп</t>
  </si>
  <si>
    <t>Электроэнергия</t>
  </si>
  <si>
    <t>2.14. Услуги сторонних организаций</t>
  </si>
  <si>
    <t>Услуги банка</t>
  </si>
  <si>
    <t>Услуги РРКЦ</t>
  </si>
  <si>
    <t xml:space="preserve">    Заработная плата АУП</t>
  </si>
  <si>
    <t xml:space="preserve">    Прочие расходы</t>
  </si>
  <si>
    <t xml:space="preserve">            Сопровождение интернет ресурса</t>
  </si>
  <si>
    <t xml:space="preserve">    Расходы административно-хоз. персонала</t>
  </si>
  <si>
    <t xml:space="preserve">            Канцелярские расходы</t>
  </si>
  <si>
    <t xml:space="preserve">            Настройка программного обеспечения</t>
  </si>
  <si>
    <t xml:space="preserve">            Юридические услуги</t>
  </si>
  <si>
    <t xml:space="preserve">            Аренда помещений</t>
  </si>
  <si>
    <t>Директор</t>
  </si>
  <si>
    <t>Бабынина Л.С.</t>
  </si>
  <si>
    <t>Госпошлина</t>
  </si>
  <si>
    <t>Налог</t>
  </si>
  <si>
    <t>Возмещение ущерба</t>
  </si>
  <si>
    <t>1.6. Реализация адресных ремонтных программ</t>
  </si>
  <si>
    <t>2.10.1 Техническое освидетельствование лифтов</t>
  </si>
  <si>
    <t>2.10.2 Страхование лифтов</t>
  </si>
  <si>
    <t xml:space="preserve">            "Система ГАРАНТ"</t>
  </si>
  <si>
    <t>Полив зеленых насаждений</t>
  </si>
  <si>
    <t>Утилицация природных отходов</t>
  </si>
  <si>
    <t xml:space="preserve">            Почтовые расходы</t>
  </si>
  <si>
    <t>Остаток денежных средств на 01.01.2022 года</t>
  </si>
  <si>
    <t>Проверка контуров заземления и сопротивления изоляции</t>
  </si>
  <si>
    <t>Снегоуборочные работы</t>
  </si>
  <si>
    <t>Кудла Н.Е.</t>
  </si>
  <si>
    <t>Экономист-бухгалтер</t>
  </si>
  <si>
    <t>1.4. Содержание лифта</t>
  </si>
  <si>
    <t>2.4. Охрана</t>
  </si>
  <si>
    <t>2.5. Домофон</t>
  </si>
  <si>
    <t>Охрана</t>
  </si>
  <si>
    <t>2.4. Аварийное обслуживание</t>
  </si>
  <si>
    <t>2.5. Техническое обслуживание внутридомового газового оборудования (1 раз в 3 года)</t>
  </si>
  <si>
    <t>2.6. Диагностика ВГДО 1 раз в 5 лет</t>
  </si>
  <si>
    <t>2.7. Техническое обслуживание индивидуального теплового пункта</t>
  </si>
  <si>
    <t xml:space="preserve">          Амортизация</t>
  </si>
  <si>
    <t xml:space="preserve">           Аренда автомобиля</t>
  </si>
  <si>
    <t xml:space="preserve">            Услуги связи и интернет</t>
  </si>
  <si>
    <t xml:space="preserve">            Информационные услуги поддержка 1с</t>
  </si>
  <si>
    <t xml:space="preserve">            Сдача электронной отчетности</t>
  </si>
  <si>
    <t xml:space="preserve">            Ремонт и обслуживание оргтех</t>
  </si>
  <si>
    <t xml:space="preserve">           Офисное оборудование</t>
  </si>
  <si>
    <t>2.1. Госпошлина, пеня</t>
  </si>
  <si>
    <t>2.8. Техническое обслуживание ОДПУТЭ</t>
  </si>
  <si>
    <t xml:space="preserve">1.2. Электроэнергия ОДН </t>
  </si>
  <si>
    <t xml:space="preserve">Ремонт </t>
  </si>
  <si>
    <t>Пеня</t>
  </si>
  <si>
    <t xml:space="preserve">            Обучение сотрудников</t>
  </si>
  <si>
    <t xml:space="preserve">           Размещение объявления</t>
  </si>
  <si>
    <t xml:space="preserve">           Хоз. расходы</t>
  </si>
  <si>
    <t xml:space="preserve">            ГСМ</t>
  </si>
  <si>
    <t>1.2.2. Электроэнергия паркинг</t>
  </si>
  <si>
    <t xml:space="preserve">Обслуживание домофонов </t>
  </si>
  <si>
    <t xml:space="preserve">Ремонт домофона </t>
  </si>
  <si>
    <t>Остаток денежных средств на 01.01.2023 года</t>
  </si>
  <si>
    <t xml:space="preserve">    Страховые взносы</t>
  </si>
  <si>
    <t xml:space="preserve">         Спецодежда и инвентарь</t>
  </si>
  <si>
    <t>Годовая отчетность о расходовании полученных денежных средств по многоквартирному дому № 114В по Белгородскому проспекту за 2022 год</t>
  </si>
  <si>
    <t xml:space="preserve">Доводчик </t>
  </si>
  <si>
    <t xml:space="preserve">Корпус замка </t>
  </si>
  <si>
    <t>Мех. цилиндр</t>
  </si>
  <si>
    <t>Краска фасадная  белая</t>
  </si>
  <si>
    <t>Краска ВД  фасадная белая</t>
  </si>
  <si>
    <t>Сверло по металлу 3х61мм</t>
  </si>
  <si>
    <t>Сверло по металлу 6,0x93 мм</t>
  </si>
  <si>
    <t>Сверло по металлу 2х49мм</t>
  </si>
  <si>
    <t>Насадка шестигранная 8/48мм</t>
  </si>
  <si>
    <t>Пиломатериал хвойных пород (профилированный) 40х60</t>
  </si>
  <si>
    <t>Саморез 3,5-*51</t>
  </si>
  <si>
    <t>Бита</t>
  </si>
  <si>
    <t>Ручка- скоба</t>
  </si>
  <si>
    <t>Гидроаккумулятор 50л верт нерж фланец</t>
  </si>
  <si>
    <t>Фильтр мех. очистки с ман</t>
  </si>
  <si>
    <t>Уголок ник.латунь в/н 1/2</t>
  </si>
  <si>
    <t xml:space="preserve">Сгон  прямой ник. латунь </t>
  </si>
  <si>
    <t>Уголок ник.латунь вр 1</t>
  </si>
  <si>
    <t xml:space="preserve">переходник </t>
  </si>
  <si>
    <t>кран шар. со сгоном</t>
  </si>
  <si>
    <t>Комплект линеек LED 32 Вт</t>
  </si>
  <si>
    <t>крепление</t>
  </si>
  <si>
    <t>Карбид кальция</t>
  </si>
  <si>
    <t xml:space="preserve">электрод сварочный </t>
  </si>
  <si>
    <t>Пруток омедненный</t>
  </si>
  <si>
    <t>Лампа LED 07Вт</t>
  </si>
  <si>
    <t>Лампа свеча  7Вт</t>
  </si>
  <si>
    <t>Провод ПВ-3 6</t>
  </si>
  <si>
    <t>Наконечник медн.луженый М6</t>
  </si>
  <si>
    <t>Перчатки диэлектрические</t>
  </si>
  <si>
    <t>Извещатель пожарный</t>
  </si>
  <si>
    <t>Оповещатель охранно-пожарный</t>
  </si>
  <si>
    <t>Гибкая вставка ф/ф Ду 32 Ру-10</t>
  </si>
  <si>
    <t>Задвижка</t>
  </si>
  <si>
    <t>Затвор 50 поворот дисковый</t>
  </si>
  <si>
    <t>Опрессовка системы отопления и горячего водоснабжения</t>
  </si>
  <si>
    <t xml:space="preserve">Обслуживание установок пожарной сигнализации
</t>
  </si>
  <si>
    <t>Песок</t>
  </si>
  <si>
    <t>Дорожка коврик ширина  90 см</t>
  </si>
  <si>
    <t>Средство для мытья пола Лайма</t>
  </si>
  <si>
    <t>чистящее средство  Пемолюкс</t>
  </si>
  <si>
    <t>мешки для мусора 30л</t>
  </si>
  <si>
    <t>Перчатки нитриловые</t>
  </si>
  <si>
    <t>Тряпка для пола Лайма 80*100</t>
  </si>
  <si>
    <t>чистящее средство Чистин</t>
  </si>
  <si>
    <t>Ведро п/м 10л</t>
  </si>
  <si>
    <t>Салфетки микрофибра 30*30</t>
  </si>
  <si>
    <t>Швабра д/пола деревянная</t>
  </si>
  <si>
    <t>Совок с щеткой</t>
  </si>
  <si>
    <t>Салфетки микрофибра 40*40</t>
  </si>
  <si>
    <t>Галит</t>
  </si>
  <si>
    <t>Перчатки трикотажные хб с ПВХ</t>
  </si>
  <si>
    <t>стиральный порошок</t>
  </si>
  <si>
    <t>мешки для мусора 60л</t>
  </si>
  <si>
    <t>Перчатки резиновые с хб напылением</t>
  </si>
  <si>
    <t>Перчатки резиновые Латекс</t>
  </si>
  <si>
    <t>Салфетки микрофибра 50*60</t>
  </si>
  <si>
    <t>Средство для мытья пола Help</t>
  </si>
  <si>
    <t>Полотно ХП</t>
  </si>
  <si>
    <t>Поворотная колесная опора</t>
  </si>
  <si>
    <t xml:space="preserve">Колесо </t>
  </si>
  <si>
    <t>Перчатки "Скай Воркер", с нитрильным покрытием</t>
  </si>
  <si>
    <t xml:space="preserve">Лопата снеговая </t>
  </si>
  <si>
    <t>Мешки для мусора 20л.</t>
  </si>
  <si>
    <t>мыло хоз.</t>
  </si>
  <si>
    <t>Веник Сорго</t>
  </si>
  <si>
    <t xml:space="preserve">Белизна </t>
  </si>
  <si>
    <t>Жавель Син. таблетки</t>
  </si>
  <si>
    <t>Жидкость для стекол Золушка</t>
  </si>
  <si>
    <t>мешки для мусора 120 л</t>
  </si>
  <si>
    <t>Салфетка из микрофибры для пола</t>
  </si>
  <si>
    <t>Средство для мытья пола Локус</t>
  </si>
  <si>
    <t>Тряпка для пола</t>
  </si>
  <si>
    <t xml:space="preserve">        Формирование реестра собственников</t>
  </si>
  <si>
    <t>Обслуживание системы водяного пожаротушения паркинга</t>
  </si>
  <si>
    <t>Лестница 3-х секц.</t>
  </si>
  <si>
    <t xml:space="preserve">Светильник LED 40 ВТ </t>
  </si>
  <si>
    <t xml:space="preserve">Ремонтный узел для ворот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</si>
</sst>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[Red]\-0.00"/>
    <numFmt numFmtId="165" formatCode="0.00_ ;[Red]\-0.00\ "/>
    <numFmt numFmtId="166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4" fontId="2" fillId="0" borderId="1" xfId="0" applyNumberFormat="1" applyFont="1" applyBorder="1" applyAlignment="1">
      <alignment horizontal="right" vertical="center"/>
    </xf>
    <xf numFmtId="0" fontId="1" fillId="0" borderId="0" xfId="0" applyFont="1"/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2" fillId="0" borderId="1" xfId="0" applyNumberFormat="1" applyFont="1" applyBorder="1"/>
    <xf numFmtId="2" fontId="1" fillId="0" borderId="1" xfId="0" applyNumberFormat="1" applyFont="1" applyBorder="1"/>
    <xf numFmtId="166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0" fontId="2" fillId="0" borderId="0" xfId="0" applyFont="1" applyAlignment="1">
      <alignment horizontal="left" vertical="center" wrapText="1"/>
    </xf>
    <xf numFmtId="0" fontId="2" fillId="0" borderId="1" xfId="0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1" xfId="1" applyFont="1" applyBorder="1" applyAlignment="1">
      <alignment vertical="top" wrapText="1"/>
    </xf>
    <xf numFmtId="2" fontId="1" fillId="0" borderId="1" xfId="1" applyNumberFormat="1" applyFont="1" applyBorder="1" applyAlignment="1">
      <alignment horizontal="right" vertical="top" wrapText="1"/>
    </xf>
    <xf numFmtId="4" fontId="1" fillId="0" borderId="1" xfId="1" applyNumberFormat="1" applyFont="1" applyBorder="1" applyAlignment="1">
      <alignment horizontal="right" vertical="top" wrapText="1"/>
    </xf>
    <xf numFmtId="49" fontId="1" fillId="0" borderId="1" xfId="0" applyNumberFormat="1" applyFont="1" applyBorder="1"/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</cellXfs>
  <cellStyles count="2">
    <cellStyle name="Обычный" xfId="0" builtinId="0"/>
    <cellStyle name="Обычный_Аркуш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4"/>
  <sheetViews>
    <sheetView tabSelected="1" workbookViewId="0">
      <selection sqref="A1:C179"/>
    </sheetView>
  </sheetViews>
  <sheetFormatPr defaultRowHeight="15" x14ac:dyDescent="0.25"/>
  <cols>
    <col min="1" max="1" width="56.42578125" style="7" customWidth="1"/>
    <col min="2" max="2" width="19.85546875" style="7" customWidth="1"/>
    <col min="3" max="3" width="18.42578125" style="7" bestFit="1" customWidth="1"/>
    <col min="4" max="16384" width="9.140625" style="7"/>
  </cols>
  <sheetData>
    <row r="1" spans="1:12" ht="30" customHeight="1" x14ac:dyDescent="0.25">
      <c r="A1" s="37" t="s">
        <v>107</v>
      </c>
      <c r="B1" s="37"/>
      <c r="C1" s="37"/>
    </row>
    <row r="2" spans="1:12" x14ac:dyDescent="0.25">
      <c r="A2" s="26" t="s">
        <v>72</v>
      </c>
      <c r="B2" s="8">
        <v>-308061.34999999998</v>
      </c>
      <c r="C2" s="26"/>
    </row>
    <row r="3" spans="1:12" x14ac:dyDescent="0.25">
      <c r="A3" s="9" t="s">
        <v>8</v>
      </c>
      <c r="B3" s="9" t="s">
        <v>40</v>
      </c>
      <c r="C3" s="9" t="s">
        <v>41</v>
      </c>
      <c r="D3" s="10"/>
      <c r="E3" s="10"/>
      <c r="F3" s="10"/>
      <c r="G3" s="10"/>
      <c r="H3" s="10"/>
    </row>
    <row r="4" spans="1:12" x14ac:dyDescent="0.25">
      <c r="A4" s="11" t="s">
        <v>1</v>
      </c>
      <c r="B4" s="11">
        <f>B5+B6+B8+B10+B7</f>
        <v>4286784.6899999995</v>
      </c>
      <c r="C4" s="11">
        <f>C5+C6+C8+C10</f>
        <v>3039828.4299999997</v>
      </c>
      <c r="D4" s="10"/>
      <c r="E4" s="10"/>
      <c r="F4" s="10"/>
      <c r="G4" s="10"/>
      <c r="H4" s="10"/>
    </row>
    <row r="5" spans="1:12" x14ac:dyDescent="0.25">
      <c r="A5" s="12" t="s">
        <v>2</v>
      </c>
      <c r="B5" s="12">
        <v>3811178.17</v>
      </c>
      <c r="C5" s="12">
        <v>2668453.0099999998</v>
      </c>
    </row>
    <row r="6" spans="1:12" x14ac:dyDescent="0.25">
      <c r="A6" s="12" t="s">
        <v>94</v>
      </c>
      <c r="B6" s="12">
        <v>101333.54</v>
      </c>
      <c r="C6" s="12">
        <v>87574.89</v>
      </c>
    </row>
    <row r="7" spans="1:12" x14ac:dyDescent="0.25">
      <c r="A7" s="30" t="s">
        <v>101</v>
      </c>
      <c r="B7" s="12">
        <v>68973.38</v>
      </c>
      <c r="C7" s="12">
        <v>24354.880000000001</v>
      </c>
    </row>
    <row r="8" spans="1:12" x14ac:dyDescent="0.25">
      <c r="A8" s="11" t="s">
        <v>77</v>
      </c>
      <c r="B8" s="12">
        <v>305299.59999999998</v>
      </c>
      <c r="C8" s="12">
        <v>283800.53000000003</v>
      </c>
    </row>
    <row r="9" spans="1:12" x14ac:dyDescent="0.25">
      <c r="A9" s="11" t="s">
        <v>39</v>
      </c>
      <c r="B9" s="5">
        <v>0</v>
      </c>
      <c r="C9" s="12">
        <v>0</v>
      </c>
    </row>
    <row r="10" spans="1:12" x14ac:dyDescent="0.25">
      <c r="A10" s="11" t="s">
        <v>65</v>
      </c>
      <c r="B10" s="12">
        <v>0</v>
      </c>
      <c r="C10" s="12">
        <v>0</v>
      </c>
    </row>
    <row r="11" spans="1:12" x14ac:dyDescent="0.25">
      <c r="A11" s="11" t="s">
        <v>3</v>
      </c>
      <c r="B11" s="12">
        <f>B12+B13+B14+B15+B16</f>
        <v>1182408.2</v>
      </c>
      <c r="C11" s="12">
        <f>C12+C13+C14+C15+C16</f>
        <v>860280.01</v>
      </c>
    </row>
    <row r="12" spans="1:12" x14ac:dyDescent="0.25">
      <c r="A12" s="11" t="s">
        <v>92</v>
      </c>
      <c r="B12" s="12">
        <v>0</v>
      </c>
      <c r="C12" s="12">
        <v>0</v>
      </c>
      <c r="L12" s="22"/>
    </row>
    <row r="13" spans="1:12" x14ac:dyDescent="0.25">
      <c r="A13" s="11" t="s">
        <v>4</v>
      </c>
      <c r="B13" s="12">
        <v>85019.199999999997</v>
      </c>
      <c r="C13" s="12">
        <v>85019.199999999997</v>
      </c>
    </row>
    <row r="14" spans="1:12" x14ac:dyDescent="0.25">
      <c r="A14" s="11" t="s">
        <v>5</v>
      </c>
      <c r="B14" s="12">
        <v>1200</v>
      </c>
      <c r="C14" s="12">
        <v>1200</v>
      </c>
    </row>
    <row r="15" spans="1:12" x14ac:dyDescent="0.25">
      <c r="A15" s="11" t="s">
        <v>78</v>
      </c>
      <c r="B15" s="12">
        <v>1096189</v>
      </c>
      <c r="C15" s="12">
        <v>774060.81</v>
      </c>
    </row>
    <row r="16" spans="1:12" x14ac:dyDescent="0.25">
      <c r="A16" s="11" t="s">
        <v>79</v>
      </c>
      <c r="B16" s="12"/>
      <c r="C16" s="12"/>
    </row>
    <row r="17" spans="1:7" ht="29.25" x14ac:dyDescent="0.25">
      <c r="A17" s="9" t="s">
        <v>6</v>
      </c>
      <c r="B17" s="12">
        <f>B4+B11</f>
        <v>5469192.8899999997</v>
      </c>
      <c r="C17" s="12">
        <f>C4+C11</f>
        <v>3900108.4399999995</v>
      </c>
    </row>
    <row r="18" spans="1:7" x14ac:dyDescent="0.25">
      <c r="A18" s="37"/>
      <c r="B18" s="37"/>
      <c r="C18" s="37"/>
    </row>
    <row r="19" spans="1:7" x14ac:dyDescent="0.25">
      <c r="A19" s="35" t="s">
        <v>7</v>
      </c>
      <c r="B19" s="35"/>
      <c r="C19" s="12" t="s">
        <v>0</v>
      </c>
      <c r="G19" s="23"/>
    </row>
    <row r="20" spans="1:7" x14ac:dyDescent="0.25">
      <c r="A20" s="35" t="s">
        <v>9</v>
      </c>
      <c r="B20" s="35"/>
      <c r="C20" s="13">
        <f>C21+C22+C23+C24+C39+C40</f>
        <v>113631.29000000001</v>
      </c>
    </row>
    <row r="21" spans="1:7" x14ac:dyDescent="0.25">
      <c r="A21" s="33" t="s">
        <v>10</v>
      </c>
      <c r="B21" s="33"/>
      <c r="C21" s="12">
        <v>64174.51</v>
      </c>
    </row>
    <row r="22" spans="1:7" x14ac:dyDescent="0.25">
      <c r="A22" s="36" t="s">
        <v>11</v>
      </c>
      <c r="B22" s="36"/>
      <c r="C22" s="12">
        <v>12636.13</v>
      </c>
    </row>
    <row r="23" spans="1:7" x14ac:dyDescent="0.25">
      <c r="A23" s="33" t="s">
        <v>12</v>
      </c>
      <c r="B23" s="33"/>
      <c r="C23" s="12">
        <v>2093.52</v>
      </c>
    </row>
    <row r="24" spans="1:7" x14ac:dyDescent="0.25">
      <c r="A24" s="33" t="s">
        <v>13</v>
      </c>
      <c r="B24" s="33"/>
      <c r="C24" s="6">
        <f>SUM(C25:C38)</f>
        <v>34727.129999999997</v>
      </c>
    </row>
    <row r="25" spans="1:7" ht="15" customHeight="1" x14ac:dyDescent="0.25">
      <c r="A25" s="27" t="s">
        <v>108</v>
      </c>
      <c r="B25" s="11"/>
      <c r="C25" s="29">
        <v>6970</v>
      </c>
    </row>
    <row r="26" spans="1:7" ht="15" customHeight="1" x14ac:dyDescent="0.25">
      <c r="A26" s="27" t="s">
        <v>109</v>
      </c>
      <c r="B26" s="11"/>
      <c r="C26" s="29">
        <v>1200</v>
      </c>
    </row>
    <row r="27" spans="1:7" ht="15" customHeight="1" x14ac:dyDescent="0.25">
      <c r="A27" s="27" t="s">
        <v>110</v>
      </c>
      <c r="B27" s="11"/>
      <c r="C27" s="28">
        <v>1250</v>
      </c>
    </row>
    <row r="28" spans="1:7" ht="15" customHeight="1" x14ac:dyDescent="0.25">
      <c r="A28" s="27" t="s">
        <v>111</v>
      </c>
      <c r="B28" s="11"/>
      <c r="C28" s="28">
        <v>1955</v>
      </c>
    </row>
    <row r="29" spans="1:7" ht="15" customHeight="1" x14ac:dyDescent="0.25">
      <c r="A29" s="27" t="s">
        <v>112</v>
      </c>
      <c r="B29" s="11"/>
      <c r="C29" s="28">
        <v>564</v>
      </c>
    </row>
    <row r="30" spans="1:7" ht="15" customHeight="1" x14ac:dyDescent="0.25">
      <c r="A30" s="27" t="s">
        <v>113</v>
      </c>
      <c r="B30" s="11"/>
      <c r="C30" s="28">
        <v>156</v>
      </c>
    </row>
    <row r="31" spans="1:7" ht="15" customHeight="1" x14ac:dyDescent="0.25">
      <c r="A31" s="27" t="s">
        <v>114</v>
      </c>
      <c r="B31" s="11"/>
      <c r="C31" s="28">
        <v>350</v>
      </c>
    </row>
    <row r="32" spans="1:7" ht="15" customHeight="1" x14ac:dyDescent="0.25">
      <c r="A32" s="27" t="s">
        <v>115</v>
      </c>
      <c r="B32" s="11"/>
      <c r="C32" s="29">
        <v>60</v>
      </c>
    </row>
    <row r="33" spans="1:5" ht="15" customHeight="1" x14ac:dyDescent="0.25">
      <c r="A33" s="27" t="s">
        <v>116</v>
      </c>
      <c r="B33" s="11"/>
      <c r="C33" s="28">
        <v>60</v>
      </c>
    </row>
    <row r="34" spans="1:5" ht="15" customHeight="1" x14ac:dyDescent="0.25">
      <c r="A34" s="27" t="s">
        <v>117</v>
      </c>
      <c r="B34" s="11"/>
      <c r="C34" s="28">
        <v>1648</v>
      </c>
    </row>
    <row r="35" spans="1:5" ht="15" customHeight="1" x14ac:dyDescent="0.25">
      <c r="A35" s="27" t="s">
        <v>118</v>
      </c>
      <c r="B35" s="11"/>
      <c r="C35" s="28">
        <v>140.4</v>
      </c>
    </row>
    <row r="36" spans="1:5" ht="15" customHeight="1" x14ac:dyDescent="0.25">
      <c r="A36" s="27" t="s">
        <v>119</v>
      </c>
      <c r="B36" s="11"/>
      <c r="C36" s="28">
        <v>70</v>
      </c>
    </row>
    <row r="37" spans="1:5" ht="15" customHeight="1" x14ac:dyDescent="0.25">
      <c r="A37" s="27" t="s">
        <v>120</v>
      </c>
      <c r="B37" s="11"/>
      <c r="C37" s="28">
        <v>130</v>
      </c>
    </row>
    <row r="38" spans="1:5" ht="15" customHeight="1" x14ac:dyDescent="0.25">
      <c r="A38" s="27" t="s">
        <v>185</v>
      </c>
      <c r="B38" s="11"/>
      <c r="C38" s="28">
        <v>20173.73</v>
      </c>
    </row>
    <row r="39" spans="1:5" x14ac:dyDescent="0.25">
      <c r="A39" s="33" t="s">
        <v>14</v>
      </c>
      <c r="B39" s="33"/>
      <c r="C39" s="18">
        <v>0</v>
      </c>
    </row>
    <row r="40" spans="1:5" x14ac:dyDescent="0.25">
      <c r="A40" s="36" t="s">
        <v>15</v>
      </c>
      <c r="B40" s="36"/>
      <c r="C40" s="15">
        <v>0</v>
      </c>
    </row>
    <row r="41" spans="1:5" ht="14.25" customHeight="1" x14ac:dyDescent="0.25">
      <c r="A41" s="35" t="s">
        <v>16</v>
      </c>
      <c r="B41" s="35"/>
      <c r="C41" s="16">
        <f>C42+C43+C44+C69+C70+C71+C72+C73+C74+C75+C76+C77+C78+C82+C83+C84+C85</f>
        <v>1431274.71</v>
      </c>
    </row>
    <row r="42" spans="1:5" x14ac:dyDescent="0.25">
      <c r="A42" s="33" t="s">
        <v>17</v>
      </c>
      <c r="B42" s="33"/>
      <c r="C42" s="12">
        <v>487555.89</v>
      </c>
    </row>
    <row r="43" spans="1:5" x14ac:dyDescent="0.25">
      <c r="A43" s="33" t="s">
        <v>18</v>
      </c>
      <c r="B43" s="33"/>
      <c r="C43" s="12">
        <v>95693.85</v>
      </c>
    </row>
    <row r="44" spans="1:5" x14ac:dyDescent="0.25">
      <c r="A44" s="33" t="s">
        <v>19</v>
      </c>
      <c r="B44" s="33"/>
      <c r="C44" s="6">
        <f>SUM(C45:C67)</f>
        <v>54317.729999999996</v>
      </c>
    </row>
    <row r="45" spans="1:5" ht="16.5" customHeight="1" x14ac:dyDescent="0.25">
      <c r="A45" s="27" t="s">
        <v>121</v>
      </c>
      <c r="B45" s="24"/>
      <c r="C45" s="29">
        <v>4348</v>
      </c>
      <c r="D45" s="17"/>
      <c r="E45" s="2"/>
    </row>
    <row r="46" spans="1:5" ht="16.5" customHeight="1" x14ac:dyDescent="0.25">
      <c r="A46" s="27" t="s">
        <v>122</v>
      </c>
      <c r="B46" s="24"/>
      <c r="C46" s="28">
        <v>775</v>
      </c>
      <c r="D46" s="1"/>
      <c r="E46" s="3"/>
    </row>
    <row r="47" spans="1:5" ht="15" customHeight="1" x14ac:dyDescent="0.25">
      <c r="A47" s="27" t="s">
        <v>123</v>
      </c>
      <c r="B47" s="24"/>
      <c r="C47" s="28">
        <v>145</v>
      </c>
      <c r="D47" s="1"/>
      <c r="E47" s="3"/>
    </row>
    <row r="48" spans="1:5" ht="15.75" customHeight="1" x14ac:dyDescent="0.25">
      <c r="A48" s="27" t="s">
        <v>124</v>
      </c>
      <c r="B48" s="24"/>
      <c r="C48" s="28">
        <v>272</v>
      </c>
      <c r="D48" s="1"/>
      <c r="E48" s="3"/>
    </row>
    <row r="49" spans="1:5" ht="15.75" customHeight="1" x14ac:dyDescent="0.25">
      <c r="A49" s="27" t="s">
        <v>125</v>
      </c>
      <c r="B49" s="24"/>
      <c r="C49" s="29">
        <v>565</v>
      </c>
      <c r="D49" s="1"/>
      <c r="E49" s="3"/>
    </row>
    <row r="50" spans="1:5" ht="14.25" customHeight="1" x14ac:dyDescent="0.25">
      <c r="A50" s="27" t="s">
        <v>126</v>
      </c>
      <c r="B50" s="24"/>
      <c r="C50" s="28">
        <v>135</v>
      </c>
      <c r="D50" s="1"/>
      <c r="E50" s="3"/>
    </row>
    <row r="51" spans="1:5" ht="13.5" customHeight="1" x14ac:dyDescent="0.25">
      <c r="A51" s="27" t="s">
        <v>127</v>
      </c>
      <c r="B51" s="24"/>
      <c r="C51" s="28">
        <v>737</v>
      </c>
      <c r="D51" s="1"/>
      <c r="E51" s="3"/>
    </row>
    <row r="52" spans="1:5" ht="14.25" customHeight="1" x14ac:dyDescent="0.25">
      <c r="A52" s="27" t="s">
        <v>128</v>
      </c>
      <c r="B52" s="24"/>
      <c r="C52" s="28">
        <v>3675</v>
      </c>
      <c r="D52" s="1"/>
      <c r="E52" s="3"/>
    </row>
    <row r="53" spans="1:5" ht="14.25" customHeight="1" x14ac:dyDescent="0.25">
      <c r="A53" s="27" t="s">
        <v>129</v>
      </c>
      <c r="B53" s="24"/>
      <c r="C53" s="28">
        <v>210</v>
      </c>
      <c r="D53" s="1"/>
      <c r="E53" s="3"/>
    </row>
    <row r="54" spans="1:5" ht="16.5" customHeight="1" x14ac:dyDescent="0.25">
      <c r="A54" s="27" t="s">
        <v>130</v>
      </c>
      <c r="B54" s="24"/>
      <c r="C54" s="29">
        <v>5100</v>
      </c>
      <c r="D54" s="1"/>
      <c r="E54" s="3"/>
    </row>
    <row r="55" spans="1:5" ht="15.75" customHeight="1" x14ac:dyDescent="0.25">
      <c r="A55" s="27" t="s">
        <v>131</v>
      </c>
      <c r="B55" s="24"/>
      <c r="C55" s="28">
        <v>2544</v>
      </c>
      <c r="D55" s="1"/>
      <c r="E55" s="3"/>
    </row>
    <row r="56" spans="1:5" ht="16.5" customHeight="1" x14ac:dyDescent="0.25">
      <c r="A56" s="27" t="s">
        <v>132</v>
      </c>
      <c r="B56" s="24"/>
      <c r="C56" s="28">
        <v>1395</v>
      </c>
      <c r="D56" s="1"/>
      <c r="E56" s="3"/>
    </row>
    <row r="57" spans="1:5" ht="15" customHeight="1" x14ac:dyDescent="0.25">
      <c r="A57" s="27" t="s">
        <v>133</v>
      </c>
      <c r="B57" s="24"/>
      <c r="C57" s="28">
        <v>1126.8599999999999</v>
      </c>
      <c r="D57" s="1"/>
      <c r="E57" s="3"/>
    </row>
    <row r="58" spans="1:5" ht="16.5" customHeight="1" x14ac:dyDescent="0.25">
      <c r="A58" s="27" t="s">
        <v>134</v>
      </c>
      <c r="B58" s="24"/>
      <c r="C58" s="29">
        <v>2186.69</v>
      </c>
      <c r="D58" s="1"/>
      <c r="E58" s="3"/>
    </row>
    <row r="59" spans="1:5" ht="13.5" customHeight="1" x14ac:dyDescent="0.25">
      <c r="A59" s="27" t="s">
        <v>135</v>
      </c>
      <c r="B59" s="24"/>
      <c r="C59" s="28">
        <v>81.58</v>
      </c>
      <c r="D59" s="1"/>
      <c r="E59" s="3"/>
    </row>
    <row r="60" spans="1:5" ht="14.25" customHeight="1" x14ac:dyDescent="0.25">
      <c r="A60" s="27" t="s">
        <v>136</v>
      </c>
      <c r="B60" s="24"/>
      <c r="C60" s="28">
        <v>64.8</v>
      </c>
      <c r="D60" s="1"/>
      <c r="E60" s="3"/>
    </row>
    <row r="61" spans="1:5" ht="15" customHeight="1" x14ac:dyDescent="0.25">
      <c r="A61" s="27" t="s">
        <v>137</v>
      </c>
      <c r="B61" s="24"/>
      <c r="C61" s="28">
        <v>689.8</v>
      </c>
      <c r="D61" s="1"/>
      <c r="E61" s="3"/>
    </row>
    <row r="62" spans="1:5" ht="16.5" customHeight="1" x14ac:dyDescent="0.25">
      <c r="A62" s="27" t="s">
        <v>138</v>
      </c>
      <c r="B62" s="24"/>
      <c r="C62" s="28">
        <v>4439</v>
      </c>
      <c r="D62" s="1"/>
      <c r="E62" s="3"/>
    </row>
    <row r="63" spans="1:5" ht="15" customHeight="1" x14ac:dyDescent="0.25">
      <c r="A63" s="27" t="s">
        <v>139</v>
      </c>
      <c r="B63" s="24"/>
      <c r="C63" s="28">
        <v>1466</v>
      </c>
      <c r="D63" s="1"/>
      <c r="E63" s="3"/>
    </row>
    <row r="64" spans="1:5" ht="16.5" customHeight="1" x14ac:dyDescent="0.25">
      <c r="A64" s="27" t="s">
        <v>140</v>
      </c>
      <c r="B64" s="24"/>
      <c r="C64" s="29">
        <v>8280</v>
      </c>
      <c r="D64" s="1"/>
      <c r="E64" s="3"/>
    </row>
    <row r="65" spans="1:5" ht="13.5" customHeight="1" x14ac:dyDescent="0.25">
      <c r="A65" s="27" t="s">
        <v>141</v>
      </c>
      <c r="B65" s="24"/>
      <c r="C65" s="28">
        <v>45</v>
      </c>
      <c r="D65" s="1"/>
      <c r="E65" s="3"/>
    </row>
    <row r="66" spans="1:5" ht="14.25" customHeight="1" x14ac:dyDescent="0.25">
      <c r="A66" s="27" t="s">
        <v>142</v>
      </c>
      <c r="B66" s="24"/>
      <c r="C66" s="28">
        <v>1700</v>
      </c>
      <c r="D66" s="1"/>
      <c r="E66" s="3"/>
    </row>
    <row r="67" spans="1:5" ht="14.25" customHeight="1" x14ac:dyDescent="0.25">
      <c r="A67" s="27" t="s">
        <v>183</v>
      </c>
      <c r="B67" s="24"/>
      <c r="C67" s="28">
        <v>14337</v>
      </c>
      <c r="D67" s="1"/>
      <c r="E67" s="3"/>
    </row>
    <row r="68" spans="1:5" ht="14.25" customHeight="1" x14ac:dyDescent="0.25">
      <c r="A68" s="27" t="s">
        <v>184</v>
      </c>
      <c r="B68" s="24"/>
      <c r="C68" s="28">
        <v>3412.51</v>
      </c>
      <c r="D68" s="1"/>
      <c r="E68" s="3"/>
    </row>
    <row r="69" spans="1:5" x14ac:dyDescent="0.25">
      <c r="A69" s="33" t="s">
        <v>81</v>
      </c>
      <c r="B69" s="33"/>
      <c r="C69" s="12">
        <v>63933.84</v>
      </c>
    </row>
    <row r="70" spans="1:5" x14ac:dyDescent="0.25">
      <c r="A70" s="36" t="s">
        <v>82</v>
      </c>
      <c r="B70" s="36"/>
      <c r="C70" s="12">
        <v>0</v>
      </c>
    </row>
    <row r="71" spans="1:5" x14ac:dyDescent="0.25">
      <c r="A71" s="33" t="s">
        <v>83</v>
      </c>
      <c r="B71" s="33"/>
      <c r="C71" s="12">
        <v>0</v>
      </c>
    </row>
    <row r="72" spans="1:5" x14ac:dyDescent="0.25">
      <c r="A72" s="33" t="s">
        <v>84</v>
      </c>
      <c r="B72" s="33"/>
      <c r="C72" s="12">
        <v>0</v>
      </c>
    </row>
    <row r="73" spans="1:5" x14ac:dyDescent="0.25">
      <c r="A73" s="33" t="s">
        <v>93</v>
      </c>
      <c r="B73" s="33"/>
      <c r="C73" s="12">
        <v>14000</v>
      </c>
    </row>
    <row r="74" spans="1:5" x14ac:dyDescent="0.25">
      <c r="A74" s="33" t="s">
        <v>20</v>
      </c>
      <c r="B74" s="33"/>
      <c r="C74" s="12">
        <f>B8</f>
        <v>305299.59999999998</v>
      </c>
    </row>
    <row r="75" spans="1:5" x14ac:dyDescent="0.25">
      <c r="A75" s="33" t="s">
        <v>21</v>
      </c>
      <c r="B75" s="33"/>
      <c r="C75" s="12">
        <v>0</v>
      </c>
    </row>
    <row r="76" spans="1:5" x14ac:dyDescent="0.25">
      <c r="A76" s="33" t="s">
        <v>66</v>
      </c>
      <c r="B76" s="33"/>
      <c r="C76" s="12">
        <v>6789</v>
      </c>
    </row>
    <row r="77" spans="1:5" x14ac:dyDescent="0.25">
      <c r="A77" s="33" t="s">
        <v>67</v>
      </c>
      <c r="B77" s="33"/>
      <c r="C77" s="12">
        <v>0</v>
      </c>
    </row>
    <row r="78" spans="1:5" x14ac:dyDescent="0.25">
      <c r="A78" s="33" t="s">
        <v>43</v>
      </c>
      <c r="B78" s="33"/>
      <c r="C78" s="12">
        <f>C79+C80+C81</f>
        <v>0</v>
      </c>
    </row>
    <row r="79" spans="1:5" x14ac:dyDescent="0.25">
      <c r="A79" s="33" t="s">
        <v>44</v>
      </c>
      <c r="B79" s="33"/>
      <c r="C79" s="12">
        <v>0</v>
      </c>
    </row>
    <row r="80" spans="1:5" x14ac:dyDescent="0.25">
      <c r="A80" s="33" t="s">
        <v>46</v>
      </c>
      <c r="B80" s="33"/>
      <c r="C80" s="12">
        <v>0</v>
      </c>
    </row>
    <row r="81" spans="1:3" x14ac:dyDescent="0.25">
      <c r="A81" s="33" t="s">
        <v>45</v>
      </c>
      <c r="B81" s="33"/>
      <c r="C81" s="12">
        <v>0</v>
      </c>
    </row>
    <row r="82" spans="1:3" x14ac:dyDescent="0.25">
      <c r="A82" s="33" t="s">
        <v>22</v>
      </c>
      <c r="B82" s="33"/>
      <c r="C82" s="12">
        <v>0</v>
      </c>
    </row>
    <row r="83" spans="1:3" x14ac:dyDescent="0.25">
      <c r="A83" s="33" t="s">
        <v>23</v>
      </c>
      <c r="B83" s="33"/>
      <c r="C83" s="12">
        <v>0</v>
      </c>
    </row>
    <row r="84" spans="1:3" x14ac:dyDescent="0.25">
      <c r="A84" s="33" t="s">
        <v>42</v>
      </c>
      <c r="B84" s="33"/>
      <c r="C84" s="12"/>
    </row>
    <row r="85" spans="1:3" x14ac:dyDescent="0.25">
      <c r="A85" s="33" t="s">
        <v>49</v>
      </c>
      <c r="B85" s="33"/>
      <c r="C85" s="12">
        <f>C86+C87+C88+C89+C90+C91</f>
        <v>403684.8</v>
      </c>
    </row>
    <row r="86" spans="1:3" x14ac:dyDescent="0.25">
      <c r="A86" s="33" t="s">
        <v>73</v>
      </c>
      <c r="B86" s="33"/>
      <c r="C86" s="12">
        <v>4000</v>
      </c>
    </row>
    <row r="87" spans="1:3" x14ac:dyDescent="0.25">
      <c r="A87" s="36" t="s">
        <v>143</v>
      </c>
      <c r="B87" s="36"/>
      <c r="C87" s="12">
        <v>69850</v>
      </c>
    </row>
    <row r="88" spans="1:3" x14ac:dyDescent="0.25">
      <c r="A88" s="38" t="s">
        <v>144</v>
      </c>
      <c r="B88" s="38"/>
      <c r="C88" s="12">
        <v>224320.8</v>
      </c>
    </row>
    <row r="89" spans="1:3" x14ac:dyDescent="0.25">
      <c r="A89" s="38" t="s">
        <v>182</v>
      </c>
      <c r="B89" s="38"/>
      <c r="C89" s="12">
        <v>105514</v>
      </c>
    </row>
    <row r="90" spans="1:3" x14ac:dyDescent="0.25">
      <c r="A90" s="38" t="s">
        <v>102</v>
      </c>
      <c r="B90" s="38"/>
      <c r="C90" s="12">
        <v>0</v>
      </c>
    </row>
    <row r="91" spans="1:3" x14ac:dyDescent="0.25">
      <c r="A91" s="38" t="s">
        <v>103</v>
      </c>
      <c r="B91" s="38"/>
      <c r="C91" s="12">
        <v>0</v>
      </c>
    </row>
    <row r="92" spans="1:3" x14ac:dyDescent="0.25">
      <c r="A92" s="35" t="s">
        <v>24</v>
      </c>
      <c r="B92" s="35"/>
      <c r="C92" s="13">
        <f>C93+C94+C95+C133+C134+C138+C139+C142+C132</f>
        <v>2414169.61</v>
      </c>
    </row>
    <row r="93" spans="1:3" x14ac:dyDescent="0.25">
      <c r="A93" s="33" t="s">
        <v>25</v>
      </c>
      <c r="B93" s="33"/>
      <c r="C93" s="12">
        <v>713839.09</v>
      </c>
    </row>
    <row r="94" spans="1:3" x14ac:dyDescent="0.25">
      <c r="A94" s="33" t="s">
        <v>26</v>
      </c>
      <c r="B94" s="33"/>
      <c r="C94" s="12">
        <v>179419.98</v>
      </c>
    </row>
    <row r="95" spans="1:3" x14ac:dyDescent="0.25">
      <c r="A95" s="33" t="s">
        <v>27</v>
      </c>
      <c r="B95" s="33"/>
      <c r="C95" s="6">
        <f>SUM(C96:C131)</f>
        <v>39465.020000000011</v>
      </c>
    </row>
    <row r="96" spans="1:3" ht="17.100000000000001" customHeight="1" x14ac:dyDescent="0.25">
      <c r="A96" s="27" t="s">
        <v>145</v>
      </c>
      <c r="B96" s="25"/>
      <c r="C96" s="28">
        <v>1029.25</v>
      </c>
    </row>
    <row r="97" spans="1:3" ht="17.100000000000001" customHeight="1" x14ac:dyDescent="0.25">
      <c r="A97" s="27" t="s">
        <v>146</v>
      </c>
      <c r="B97" s="24"/>
      <c r="C97" s="28">
        <v>3117.6</v>
      </c>
    </row>
    <row r="98" spans="1:3" ht="17.100000000000001" customHeight="1" x14ac:dyDescent="0.25">
      <c r="A98" s="27" t="s">
        <v>147</v>
      </c>
      <c r="B98" s="24"/>
      <c r="C98" s="28">
        <v>623.88</v>
      </c>
    </row>
    <row r="99" spans="1:3" ht="17.100000000000001" customHeight="1" x14ac:dyDescent="0.25">
      <c r="A99" s="27" t="s">
        <v>174</v>
      </c>
      <c r="B99" s="24"/>
      <c r="C99" s="28">
        <v>1050.24</v>
      </c>
    </row>
    <row r="100" spans="1:3" ht="17.100000000000001" customHeight="1" x14ac:dyDescent="0.25">
      <c r="A100" s="27" t="s">
        <v>148</v>
      </c>
      <c r="B100" s="24"/>
      <c r="C100" s="28">
        <v>489.96</v>
      </c>
    </row>
    <row r="101" spans="1:3" ht="17.100000000000001" customHeight="1" x14ac:dyDescent="0.25">
      <c r="A101" s="27" t="s">
        <v>149</v>
      </c>
      <c r="B101" s="24"/>
      <c r="C101" s="28">
        <v>669.84</v>
      </c>
    </row>
    <row r="102" spans="1:3" ht="17.100000000000001" customHeight="1" x14ac:dyDescent="0.25">
      <c r="A102" s="27" t="s">
        <v>150</v>
      </c>
      <c r="B102" s="24"/>
      <c r="C102" s="28">
        <v>1512.99</v>
      </c>
    </row>
    <row r="103" spans="1:3" ht="17.100000000000001" customHeight="1" x14ac:dyDescent="0.25">
      <c r="A103" s="27" t="s">
        <v>151</v>
      </c>
      <c r="B103" s="24"/>
      <c r="C103" s="28">
        <v>514.44000000000005</v>
      </c>
    </row>
    <row r="104" spans="1:3" ht="17.100000000000001" customHeight="1" x14ac:dyDescent="0.25">
      <c r="A104" s="27" t="s">
        <v>152</v>
      </c>
      <c r="B104" s="24"/>
      <c r="C104" s="28">
        <v>158.37</v>
      </c>
    </row>
    <row r="105" spans="1:3" ht="17.100000000000001" customHeight="1" x14ac:dyDescent="0.25">
      <c r="A105" s="27" t="s">
        <v>153</v>
      </c>
      <c r="B105" s="24"/>
      <c r="C105" s="28">
        <v>335.2</v>
      </c>
    </row>
    <row r="106" spans="1:3" ht="17.100000000000001" customHeight="1" x14ac:dyDescent="0.25">
      <c r="A106" s="27" t="s">
        <v>154</v>
      </c>
      <c r="B106" s="24"/>
      <c r="C106" s="28">
        <v>196.98</v>
      </c>
    </row>
    <row r="107" spans="1:3" ht="17.100000000000001" customHeight="1" x14ac:dyDescent="0.25">
      <c r="A107" s="27" t="s">
        <v>155</v>
      </c>
      <c r="B107" s="24"/>
      <c r="C107" s="28">
        <v>172.93</v>
      </c>
    </row>
    <row r="108" spans="1:3" ht="17.100000000000001" customHeight="1" x14ac:dyDescent="0.25">
      <c r="A108" s="27" t="s">
        <v>156</v>
      </c>
      <c r="B108" s="24"/>
      <c r="C108" s="28">
        <v>895.04</v>
      </c>
    </row>
    <row r="109" spans="1:3" ht="17.100000000000001" customHeight="1" x14ac:dyDescent="0.25">
      <c r="A109" s="27" t="s">
        <v>157</v>
      </c>
      <c r="B109" s="24"/>
      <c r="C109" s="28">
        <v>85.81</v>
      </c>
    </row>
    <row r="110" spans="1:3" ht="17.100000000000001" customHeight="1" x14ac:dyDescent="0.25">
      <c r="A110" s="27" t="s">
        <v>158</v>
      </c>
      <c r="B110" s="24"/>
      <c r="C110" s="28">
        <v>13995</v>
      </c>
    </row>
    <row r="111" spans="1:3" ht="17.100000000000001" customHeight="1" x14ac:dyDescent="0.25">
      <c r="A111" s="27" t="s">
        <v>159</v>
      </c>
      <c r="B111" s="24"/>
      <c r="C111" s="28">
        <v>121.23</v>
      </c>
    </row>
    <row r="112" spans="1:3" ht="17.100000000000001" customHeight="1" x14ac:dyDescent="0.25">
      <c r="A112" s="27" t="s">
        <v>160</v>
      </c>
      <c r="B112" s="24"/>
      <c r="C112" s="28">
        <v>67.72</v>
      </c>
    </row>
    <row r="113" spans="1:3" ht="17.100000000000001" customHeight="1" x14ac:dyDescent="0.25">
      <c r="A113" s="27" t="s">
        <v>161</v>
      </c>
      <c r="B113" s="24"/>
      <c r="C113" s="28">
        <v>411.9</v>
      </c>
    </row>
    <row r="114" spans="1:3" ht="17.100000000000001" customHeight="1" x14ac:dyDescent="0.25">
      <c r="A114" s="27" t="s">
        <v>162</v>
      </c>
      <c r="B114" s="24"/>
      <c r="C114" s="28">
        <v>382.72</v>
      </c>
    </row>
    <row r="115" spans="1:3" ht="17.100000000000001" customHeight="1" x14ac:dyDescent="0.25">
      <c r="A115" s="27" t="s">
        <v>163</v>
      </c>
      <c r="B115" s="24"/>
      <c r="C115" s="28">
        <v>447</v>
      </c>
    </row>
    <row r="116" spans="1:3" ht="17.100000000000001" customHeight="1" x14ac:dyDescent="0.25">
      <c r="A116" s="27" t="s">
        <v>164</v>
      </c>
      <c r="B116" s="24"/>
      <c r="C116" s="28">
        <v>162</v>
      </c>
    </row>
    <row r="117" spans="1:3" ht="17.100000000000001" customHeight="1" x14ac:dyDescent="0.25">
      <c r="A117" s="27" t="s">
        <v>165</v>
      </c>
      <c r="B117" s="24"/>
      <c r="C117" s="28">
        <v>516</v>
      </c>
    </row>
    <row r="118" spans="1:3" ht="17.100000000000001" customHeight="1" x14ac:dyDescent="0.25">
      <c r="A118" s="27" t="s">
        <v>166</v>
      </c>
      <c r="B118" s="24"/>
      <c r="C118" s="28">
        <v>75</v>
      </c>
    </row>
    <row r="119" spans="1:3" ht="17.100000000000001" customHeight="1" x14ac:dyDescent="0.25">
      <c r="A119" s="27" t="s">
        <v>167</v>
      </c>
      <c r="B119" s="24"/>
      <c r="C119" s="28">
        <v>3920</v>
      </c>
    </row>
    <row r="120" spans="1:3" ht="17.100000000000001" customHeight="1" x14ac:dyDescent="0.25">
      <c r="A120" s="27" t="s">
        <v>168</v>
      </c>
      <c r="B120" s="24"/>
      <c r="C120" s="28">
        <v>3080</v>
      </c>
    </row>
    <row r="121" spans="1:3" ht="17.100000000000001" customHeight="1" x14ac:dyDescent="0.25">
      <c r="A121" s="27" t="s">
        <v>169</v>
      </c>
      <c r="B121" s="24"/>
      <c r="C121" s="29">
        <v>312</v>
      </c>
    </row>
    <row r="122" spans="1:3" ht="17.100000000000001" customHeight="1" x14ac:dyDescent="0.25">
      <c r="A122" s="27" t="s">
        <v>170</v>
      </c>
      <c r="B122" s="24"/>
      <c r="C122" s="29">
        <v>2600</v>
      </c>
    </row>
    <row r="123" spans="1:3" ht="17.100000000000001" customHeight="1" x14ac:dyDescent="0.25">
      <c r="A123" s="27" t="s">
        <v>171</v>
      </c>
      <c r="B123" s="24"/>
      <c r="C123" s="28">
        <v>37.159999999999997</v>
      </c>
    </row>
    <row r="124" spans="1:3" ht="17.100000000000001" customHeight="1" x14ac:dyDescent="0.25">
      <c r="A124" s="27" t="s">
        <v>172</v>
      </c>
      <c r="B124" s="25"/>
      <c r="C124" s="28">
        <v>338.76</v>
      </c>
    </row>
    <row r="125" spans="1:3" ht="17.100000000000001" customHeight="1" x14ac:dyDescent="0.25">
      <c r="A125" s="27" t="s">
        <v>173</v>
      </c>
      <c r="B125" s="24"/>
      <c r="C125" s="28">
        <v>420</v>
      </c>
    </row>
    <row r="126" spans="1:3" ht="17.100000000000001" customHeight="1" x14ac:dyDescent="0.25">
      <c r="A126" s="27" t="s">
        <v>175</v>
      </c>
      <c r="B126" s="24"/>
      <c r="C126" s="28">
        <v>1080</v>
      </c>
    </row>
    <row r="127" spans="1:3" ht="17.100000000000001" customHeight="1" x14ac:dyDescent="0.25">
      <c r="A127" s="27" t="s">
        <v>176</v>
      </c>
      <c r="B127" s="24"/>
      <c r="C127" s="28">
        <v>114</v>
      </c>
    </row>
    <row r="128" spans="1:3" ht="17.100000000000001" customHeight="1" x14ac:dyDescent="0.25">
      <c r="A128" s="27" t="s">
        <v>177</v>
      </c>
      <c r="B128" s="24"/>
      <c r="C128" s="28">
        <v>114</v>
      </c>
    </row>
    <row r="129" spans="1:3" ht="17.100000000000001" customHeight="1" x14ac:dyDescent="0.25">
      <c r="A129" s="27" t="s">
        <v>178</v>
      </c>
      <c r="B129" s="24"/>
      <c r="C129" s="28">
        <v>222</v>
      </c>
    </row>
    <row r="130" spans="1:3" ht="17.100000000000001" customHeight="1" x14ac:dyDescent="0.25">
      <c r="A130" s="27" t="s">
        <v>179</v>
      </c>
      <c r="B130" s="24"/>
      <c r="C130" s="28">
        <v>156</v>
      </c>
    </row>
    <row r="131" spans="1:3" ht="17.100000000000001" customHeight="1" x14ac:dyDescent="0.25">
      <c r="A131" s="27" t="s">
        <v>180</v>
      </c>
      <c r="B131" s="24"/>
      <c r="C131" s="28">
        <v>40</v>
      </c>
    </row>
    <row r="132" spans="1:3" x14ac:dyDescent="0.25">
      <c r="A132" s="33" t="s">
        <v>28</v>
      </c>
      <c r="B132" s="33"/>
      <c r="C132" s="14">
        <v>0</v>
      </c>
    </row>
    <row r="133" spans="1:3" x14ac:dyDescent="0.25">
      <c r="A133" s="33" t="s">
        <v>29</v>
      </c>
      <c r="B133" s="33"/>
      <c r="C133" s="12">
        <v>1951.32</v>
      </c>
    </row>
    <row r="134" spans="1:3" x14ac:dyDescent="0.25">
      <c r="A134" s="33" t="s">
        <v>30</v>
      </c>
      <c r="B134" s="33"/>
      <c r="C134" s="12">
        <f>C135+C136+C137</f>
        <v>1044295.6800000001</v>
      </c>
    </row>
    <row r="135" spans="1:3" x14ac:dyDescent="0.25">
      <c r="A135" s="33" t="s">
        <v>47</v>
      </c>
      <c r="B135" s="33"/>
      <c r="C135" s="12">
        <v>0</v>
      </c>
    </row>
    <row r="136" spans="1:3" x14ac:dyDescent="0.25">
      <c r="A136" s="33" t="s">
        <v>70</v>
      </c>
      <c r="B136" s="33"/>
      <c r="C136" s="12">
        <v>0</v>
      </c>
    </row>
    <row r="137" spans="1:3" x14ac:dyDescent="0.25">
      <c r="A137" s="33" t="s">
        <v>80</v>
      </c>
      <c r="B137" s="33"/>
      <c r="C137" s="12">
        <v>1044295.6800000001</v>
      </c>
    </row>
    <row r="138" spans="1:3" x14ac:dyDescent="0.25">
      <c r="A138" s="33" t="s">
        <v>31</v>
      </c>
      <c r="B138" s="33"/>
      <c r="C138" s="12">
        <v>0</v>
      </c>
    </row>
    <row r="139" spans="1:3" x14ac:dyDescent="0.25">
      <c r="A139" s="33" t="s">
        <v>32</v>
      </c>
      <c r="B139" s="33"/>
      <c r="C139" s="12">
        <f>C140+C141</f>
        <v>30874.799999999999</v>
      </c>
    </row>
    <row r="140" spans="1:3" x14ac:dyDescent="0.25">
      <c r="A140" s="33" t="s">
        <v>74</v>
      </c>
      <c r="B140" s="33"/>
      <c r="C140" s="12">
        <v>30874.799999999999</v>
      </c>
    </row>
    <row r="141" spans="1:3" x14ac:dyDescent="0.25">
      <c r="A141" s="33" t="s">
        <v>95</v>
      </c>
      <c r="B141" s="33"/>
      <c r="C141" s="12">
        <v>0</v>
      </c>
    </row>
    <row r="142" spans="1:3" x14ac:dyDescent="0.25">
      <c r="A142" s="33" t="s">
        <v>33</v>
      </c>
      <c r="B142" s="33"/>
      <c r="C142" s="12">
        <f>C143+C144</f>
        <v>404323.72</v>
      </c>
    </row>
    <row r="143" spans="1:3" x14ac:dyDescent="0.25">
      <c r="A143" s="33" t="s">
        <v>48</v>
      </c>
      <c r="B143" s="33"/>
      <c r="C143" s="12">
        <v>404323.72</v>
      </c>
    </row>
    <row r="144" spans="1:3" x14ac:dyDescent="0.25">
      <c r="A144" s="33" t="s">
        <v>69</v>
      </c>
      <c r="B144" s="33"/>
      <c r="C144" s="12">
        <v>0</v>
      </c>
    </row>
    <row r="145" spans="1:3" x14ac:dyDescent="0.25">
      <c r="A145" s="35" t="s">
        <v>34</v>
      </c>
      <c r="B145" s="35"/>
      <c r="C145" s="18">
        <f>C150+C146+C148+C147+C149</f>
        <v>20161.02</v>
      </c>
    </row>
    <row r="146" spans="1:3" x14ac:dyDescent="0.25">
      <c r="A146" s="33" t="s">
        <v>62</v>
      </c>
      <c r="B146" s="33"/>
      <c r="C146" s="12">
        <v>2839.58</v>
      </c>
    </row>
    <row r="147" spans="1:3" x14ac:dyDescent="0.25">
      <c r="A147" s="33" t="s">
        <v>63</v>
      </c>
      <c r="B147" s="33"/>
      <c r="C147" s="12">
        <v>0</v>
      </c>
    </row>
    <row r="148" spans="1:3" x14ac:dyDescent="0.25">
      <c r="A148" s="33" t="s">
        <v>96</v>
      </c>
      <c r="B148" s="33"/>
      <c r="C148" s="12">
        <v>4117.3900000000003</v>
      </c>
    </row>
    <row r="149" spans="1:3" x14ac:dyDescent="0.25">
      <c r="A149" s="33" t="s">
        <v>64</v>
      </c>
      <c r="B149" s="33"/>
      <c r="C149" s="12">
        <v>0</v>
      </c>
    </row>
    <row r="150" spans="1:3" x14ac:dyDescent="0.25">
      <c r="A150" s="33" t="s">
        <v>50</v>
      </c>
      <c r="B150" s="33"/>
      <c r="C150" s="12">
        <v>13204.05</v>
      </c>
    </row>
    <row r="151" spans="1:3" x14ac:dyDescent="0.25">
      <c r="A151" s="35" t="s">
        <v>35</v>
      </c>
      <c r="B151" s="35"/>
      <c r="C151" s="19">
        <f>C152+C153+C154+C160</f>
        <v>1035406.7899999999</v>
      </c>
    </row>
    <row r="152" spans="1:3" x14ac:dyDescent="0.25">
      <c r="A152" s="32" t="s">
        <v>52</v>
      </c>
      <c r="B152" s="32"/>
      <c r="C152" s="4">
        <v>671276.71</v>
      </c>
    </row>
    <row r="153" spans="1:3" x14ac:dyDescent="0.25">
      <c r="A153" s="32" t="s">
        <v>105</v>
      </c>
      <c r="B153" s="32"/>
      <c r="C153" s="4">
        <v>127781.1</v>
      </c>
    </row>
    <row r="154" spans="1:3" s="21" customFormat="1" ht="14.25" x14ac:dyDescent="0.2">
      <c r="A154" s="34" t="s">
        <v>53</v>
      </c>
      <c r="B154" s="34"/>
      <c r="C154" s="6">
        <f>C155+C156+C157+C159+C158</f>
        <v>61476.900000000009</v>
      </c>
    </row>
    <row r="155" spans="1:3" x14ac:dyDescent="0.25">
      <c r="A155" s="32" t="s">
        <v>54</v>
      </c>
      <c r="B155" s="32"/>
      <c r="C155" s="31">
        <v>7098.95</v>
      </c>
    </row>
    <row r="156" spans="1:3" x14ac:dyDescent="0.25">
      <c r="A156" s="32" t="s">
        <v>87</v>
      </c>
      <c r="B156" s="32"/>
      <c r="C156" s="31">
        <v>8518.74</v>
      </c>
    </row>
    <row r="157" spans="1:3" x14ac:dyDescent="0.25">
      <c r="A157" s="32" t="s">
        <v>86</v>
      </c>
      <c r="B157" s="32"/>
      <c r="C157" s="31">
        <v>29673.61</v>
      </c>
    </row>
    <row r="158" spans="1:3" x14ac:dyDescent="0.25">
      <c r="A158" s="32" t="s">
        <v>100</v>
      </c>
      <c r="B158" s="32"/>
      <c r="C158" s="31">
        <v>9512.59</v>
      </c>
    </row>
    <row r="159" spans="1:3" x14ac:dyDescent="0.25">
      <c r="A159" s="32" t="s">
        <v>85</v>
      </c>
      <c r="B159" s="32"/>
      <c r="C159" s="31">
        <v>6673.01</v>
      </c>
    </row>
    <row r="160" spans="1:3" s="21" customFormat="1" ht="14.25" x14ac:dyDescent="0.2">
      <c r="A160" s="34" t="s">
        <v>55</v>
      </c>
      <c r="B160" s="34"/>
      <c r="C160" s="6">
        <f>SUM(C161:C174)</f>
        <v>174872.08</v>
      </c>
    </row>
    <row r="161" spans="1:3" s="21" customFormat="1" x14ac:dyDescent="0.2">
      <c r="A161" s="32" t="s">
        <v>71</v>
      </c>
      <c r="B161" s="32"/>
      <c r="C161" s="31">
        <v>709.9</v>
      </c>
    </row>
    <row r="162" spans="1:3" ht="15" customHeight="1" x14ac:dyDescent="0.25">
      <c r="A162" s="32" t="s">
        <v>91</v>
      </c>
      <c r="B162" s="32" t="s">
        <v>68</v>
      </c>
      <c r="C162" s="31">
        <v>33649.019999999997</v>
      </c>
    </row>
    <row r="163" spans="1:3" ht="15" customHeight="1" x14ac:dyDescent="0.25">
      <c r="A163" s="32" t="s">
        <v>88</v>
      </c>
      <c r="B163" s="32"/>
      <c r="C163" s="31">
        <v>14197.9</v>
      </c>
    </row>
    <row r="164" spans="1:3" ht="15" customHeight="1" x14ac:dyDescent="0.25">
      <c r="A164" s="32" t="s">
        <v>56</v>
      </c>
      <c r="B164" s="32"/>
      <c r="C164" s="31">
        <v>9228.64</v>
      </c>
    </row>
    <row r="165" spans="1:3" ht="15" customHeight="1" x14ac:dyDescent="0.25">
      <c r="A165" s="32" t="s">
        <v>57</v>
      </c>
      <c r="B165" s="32"/>
      <c r="C165" s="31">
        <v>1987.71</v>
      </c>
    </row>
    <row r="166" spans="1:3" x14ac:dyDescent="0.25">
      <c r="A166" s="32" t="s">
        <v>89</v>
      </c>
      <c r="B166" s="32"/>
      <c r="C166" s="31">
        <v>1277.81</v>
      </c>
    </row>
    <row r="167" spans="1:3" x14ac:dyDescent="0.25">
      <c r="A167" s="32" t="s">
        <v>90</v>
      </c>
      <c r="B167" s="32"/>
      <c r="C167" s="31">
        <v>4401.3500000000004</v>
      </c>
    </row>
    <row r="168" spans="1:3" x14ac:dyDescent="0.25">
      <c r="A168" s="32" t="s">
        <v>58</v>
      </c>
      <c r="B168" s="32" t="s">
        <v>58</v>
      </c>
      <c r="C168" s="31">
        <v>22432.68</v>
      </c>
    </row>
    <row r="169" spans="1:3" x14ac:dyDescent="0.25">
      <c r="A169" s="32" t="s">
        <v>59</v>
      </c>
      <c r="B169" s="32" t="s">
        <v>59</v>
      </c>
      <c r="C169" s="31">
        <v>62044.82</v>
      </c>
    </row>
    <row r="170" spans="1:3" x14ac:dyDescent="0.25">
      <c r="A170" s="32" t="s">
        <v>97</v>
      </c>
      <c r="B170" s="32" t="s">
        <v>59</v>
      </c>
      <c r="C170" s="31">
        <v>993.85</v>
      </c>
    </row>
    <row r="171" spans="1:3" x14ac:dyDescent="0.25">
      <c r="A171" s="32" t="s">
        <v>98</v>
      </c>
      <c r="B171" s="32"/>
      <c r="C171" s="31">
        <v>283.95999999999998</v>
      </c>
    </row>
    <row r="172" spans="1:3" x14ac:dyDescent="0.25">
      <c r="A172" s="32" t="s">
        <v>99</v>
      </c>
      <c r="B172" s="32"/>
      <c r="C172" s="31">
        <v>5548.71</v>
      </c>
    </row>
    <row r="173" spans="1:3" x14ac:dyDescent="0.25">
      <c r="A173" s="32" t="s">
        <v>106</v>
      </c>
      <c r="B173" s="32"/>
      <c r="C173" s="31">
        <v>15333.73</v>
      </c>
    </row>
    <row r="174" spans="1:3" x14ac:dyDescent="0.25">
      <c r="A174" s="32" t="s">
        <v>181</v>
      </c>
      <c r="B174" s="32"/>
      <c r="C174" s="31">
        <v>2782</v>
      </c>
    </row>
    <row r="175" spans="1:3" x14ac:dyDescent="0.25">
      <c r="A175" s="35" t="s">
        <v>36</v>
      </c>
      <c r="B175" s="35"/>
      <c r="C175" s="13">
        <f>C176</f>
        <v>63322.63</v>
      </c>
    </row>
    <row r="176" spans="1:3" x14ac:dyDescent="0.25">
      <c r="A176" s="33" t="s">
        <v>51</v>
      </c>
      <c r="B176" s="33"/>
      <c r="C176" s="14">
        <v>63322.63</v>
      </c>
    </row>
    <row r="177" spans="1:3" ht="15.75" customHeight="1" x14ac:dyDescent="0.25">
      <c r="A177" s="35" t="s">
        <v>37</v>
      </c>
      <c r="B177" s="35"/>
      <c r="C177" s="14">
        <f>C20+C41+C92+C145+C151+C175</f>
        <v>5077966.05</v>
      </c>
    </row>
    <row r="178" spans="1:3" x14ac:dyDescent="0.25">
      <c r="A178" s="35" t="s">
        <v>38</v>
      </c>
      <c r="B178" s="35"/>
      <c r="C178" s="14">
        <f>C17-C177</f>
        <v>-1177857.6100000003</v>
      </c>
    </row>
    <row r="179" spans="1:3" x14ac:dyDescent="0.25">
      <c r="A179" s="35" t="s">
        <v>104</v>
      </c>
      <c r="B179" s="35"/>
      <c r="C179" s="14">
        <f>B2+C17-B17+B9</f>
        <v>-1877145.8000000003</v>
      </c>
    </row>
    <row r="182" spans="1:3" x14ac:dyDescent="0.25">
      <c r="A182" s="20" t="s">
        <v>60</v>
      </c>
      <c r="B182" s="7" t="s">
        <v>75</v>
      </c>
    </row>
    <row r="183" spans="1:3" x14ac:dyDescent="0.25">
      <c r="A183" s="20"/>
    </row>
    <row r="184" spans="1:3" x14ac:dyDescent="0.25">
      <c r="A184" s="20" t="s">
        <v>76</v>
      </c>
      <c r="B184" s="7" t="s">
        <v>61</v>
      </c>
    </row>
  </sheetData>
  <mergeCells count="89">
    <mergeCell ref="A69:B69"/>
    <mergeCell ref="A70:B70"/>
    <mergeCell ref="A71:B71"/>
    <mergeCell ref="A22:B22"/>
    <mergeCell ref="A24:B24"/>
    <mergeCell ref="A40:B40"/>
    <mergeCell ref="A39:B39"/>
    <mergeCell ref="A41:B41"/>
    <mergeCell ref="A42:B42"/>
    <mergeCell ref="A44:B44"/>
    <mergeCell ref="A1:C1"/>
    <mergeCell ref="A19:B19"/>
    <mergeCell ref="A20:B20"/>
    <mergeCell ref="A21:B21"/>
    <mergeCell ref="A18:C18"/>
    <mergeCell ref="A23:B23"/>
    <mergeCell ref="A43:B43"/>
    <mergeCell ref="A76:B76"/>
    <mergeCell ref="A77:B77"/>
    <mergeCell ref="A73:B73"/>
    <mergeCell ref="A146:B146"/>
    <mergeCell ref="A144:B144"/>
    <mergeCell ref="A145:B145"/>
    <mergeCell ref="A86:B86"/>
    <mergeCell ref="A95:B95"/>
    <mergeCell ref="A143:B143"/>
    <mergeCell ref="A136:B136"/>
    <mergeCell ref="A142:B142"/>
    <mergeCell ref="A92:B92"/>
    <mergeCell ref="A84:B84"/>
    <mergeCell ref="A83:B83"/>
    <mergeCell ref="A75:B75"/>
    <mergeCell ref="A74:B74"/>
    <mergeCell ref="A72:B72"/>
    <mergeCell ref="A93:B93"/>
    <mergeCell ref="A94:B94"/>
    <mergeCell ref="A89:B89"/>
    <mergeCell ref="A90:B90"/>
    <mergeCell ref="A78:B78"/>
    <mergeCell ref="A79:B79"/>
    <mergeCell ref="A91:B91"/>
    <mergeCell ref="A153:B153"/>
    <mergeCell ref="A154:B154"/>
    <mergeCell ref="A159:B159"/>
    <mergeCell ref="A166:B166"/>
    <mergeCell ref="A179:B179"/>
    <mergeCell ref="A178:B178"/>
    <mergeCell ref="A176:B176"/>
    <mergeCell ref="A175:B175"/>
    <mergeCell ref="A177:B177"/>
    <mergeCell ref="A169:B169"/>
    <mergeCell ref="A161:B161"/>
    <mergeCell ref="A174:B174"/>
    <mergeCell ref="A150:B150"/>
    <mergeCell ref="A152:B152"/>
    <mergeCell ref="A155:B155"/>
    <mergeCell ref="A156:B156"/>
    <mergeCell ref="A160:B160"/>
    <mergeCell ref="A151:B151"/>
    <mergeCell ref="A173:B173"/>
    <mergeCell ref="A172:B172"/>
    <mergeCell ref="A167:B167"/>
    <mergeCell ref="A165:B165"/>
    <mergeCell ref="A164:B164"/>
    <mergeCell ref="A163:B163"/>
    <mergeCell ref="A158:B158"/>
    <mergeCell ref="A171:B171"/>
    <mergeCell ref="A170:B170"/>
    <mergeCell ref="A147:B147"/>
    <mergeCell ref="A148:B148"/>
    <mergeCell ref="A141:B141"/>
    <mergeCell ref="A157:B157"/>
    <mergeCell ref="A162:B162"/>
    <mergeCell ref="A168:B168"/>
    <mergeCell ref="A149:B149"/>
    <mergeCell ref="A81:B81"/>
    <mergeCell ref="A80:B80"/>
    <mergeCell ref="A85:B85"/>
    <mergeCell ref="A133:B133"/>
    <mergeCell ref="A140:B140"/>
    <mergeCell ref="A132:B132"/>
    <mergeCell ref="A134:B134"/>
    <mergeCell ref="A138:B138"/>
    <mergeCell ref="A139:B139"/>
    <mergeCell ref="A135:B135"/>
    <mergeCell ref="A87:B87"/>
    <mergeCell ref="A82:B82"/>
    <mergeCell ref="A137:B137"/>
    <mergeCell ref="A88:B88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2023-03-31T12:28:16Z</dcterms:modified>
</cp:coreProperties>
</file>