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6DBF2C1D-2CAF-4AA4-BBAA-E926233020B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Аркуш1" sheetId="1" r:id="rId1"/>
  </sheets>
  <calcPr calcId="191029"/>
</workbook>
</file>

<file path=xl/calcChain.xml><?xml version="1.0" encoding="utf-8"?>
<calcChain xmlns="http://schemas.openxmlformats.org/spreadsheetml/2006/main">
  <c r="B4" i="1" l="1"/>
  <c r="C4" i="1"/>
  <c r="C87" i="1"/>
  <c r="C39" i="1"/>
  <c r="C80" i="1"/>
  <c r="C157" i="1" l="1"/>
  <c r="C152" i="1"/>
  <c r="C90" i="1" l="1"/>
  <c r="C34" i="1" l="1"/>
  <c r="C24" i="1"/>
  <c r="C96" i="1" l="1"/>
  <c r="C132" i="1"/>
  <c r="C20" i="1"/>
  <c r="B11" i="1" l="1"/>
  <c r="B17" i="1" l="1"/>
  <c r="C73" i="1"/>
  <c r="C137" i="1" l="1"/>
  <c r="C11" i="1"/>
  <c r="C17" i="1" s="1"/>
  <c r="C173" i="1" s="1"/>
  <c r="C169" i="1" l="1"/>
  <c r="C149" i="1" l="1"/>
  <c r="C143" i="1" l="1"/>
  <c r="C77" i="1" l="1"/>
  <c r="C36" i="1" s="1"/>
  <c r="C140" i="1" l="1"/>
  <c r="C93" i="1" s="1"/>
  <c r="C171" i="1" l="1"/>
  <c r="C172" i="1" s="1"/>
</calcChain>
</file>

<file path=xl/sharedStrings.xml><?xml version="1.0" encoding="utf-8"?>
<sst xmlns="http://schemas.openxmlformats.org/spreadsheetml/2006/main" count="182" uniqueCount="179">
  <si>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</si>
  <si>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</si>
  <si>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</si>
  <si>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</si>
  <si>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</si>
  <si>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</si>
  <si>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</si>
  <si>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</si>
  <si>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</si>
  <si>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</si>
  <si>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</si>
  <si>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</si>
  <si>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</si>
  <si>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</si>
  <si>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</si>
  <si>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</si>
  <si>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</si>
  <si>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</si>
  <si>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</si>
  <si>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</si>
  <si>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</si>
  <si>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</si>
  <si>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</si>
  <si>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</si>
  <si>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</si>
  <si>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</si>
  <si>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</si>
  <si>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</si>
  <si>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</si>
  <si>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</si>
  <si>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</si>
  <si>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</si>
  <si>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</si>
  <si>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</si>
  <si>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</si>
  <si>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</si>
  <si>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</si>
  <si>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</si>
  <si>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</si>
  <si>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</si>
  <si>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</si>
  <si>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</si>
  <si>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</si>
  <si>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</si>
  <si>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</si>
  <si>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</si>
  <si>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</si>
  <si>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</si>
  <si>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</si>
  <si>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</si>
  <si>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        Юридические услуги</t>
  </si>
  <si>
    <t xml:space="preserve">            Аренда помещений</t>
  </si>
  <si>
    <t>Директор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</si>
  <si>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</si>
  <si>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</si>
  <si>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</si>
  <si>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</si>
  <si>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</si>
  <si>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</si>
  <si>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>Полив зеленых насаждений</t>
  </si>
  <si>
    <t>Утилицация природных отходов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</si>
  <si>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</si>
  <si>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</si>
  <si>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</si>
  <si>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</si>
  <si>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</si>
  <si>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</si>
  <si>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</si>
  <si>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</si>
  <si>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</si>
  <si>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</si>
  <si>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</si>
  <si>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>2.1. Госпошлина, пеня</t>
  </si>
  <si>
    <t>2.8. Техническое обслуживание ОДПУТЭ</t>
  </si>
  <si>
    <t xml:space="preserve">1.2. Электроэнергия ОДН </t>
  </si>
  <si>
    <t xml:space="preserve">Ремонт </t>
  </si>
  <si>
    <t>Пеня</t>
  </si>
  <si>
    <t>1.2.2. Электроэнергия паркинг</t>
  </si>
  <si>
    <t>Остаток денежных средств на 01.01.2023 года</t>
  </si>
  <si>
    <t xml:space="preserve">Обслуживание установок пожарной сигнализации
</t>
  </si>
  <si>
    <t>Годовая отчетность о расходовании полученных денежных средств по многоквартирному дому № 114В по Белгородскому проспекту за 2023 год</t>
  </si>
  <si>
    <t>Доводчик
Основной склад
Поступление (акт, накладная, УПД) УЭР00000018 от 20.01.2023 16:27:23</t>
  </si>
  <si>
    <t>дверной шпингалет
Основной склад
Поступление (акт, накладная, УПД) УЭР00000173 от 16.02.2023 13:50:29</t>
  </si>
  <si>
    <t>профиль планка 0,6-24мм
Основной склад
Поступление (акт, накладная, УПД) 0УБП-000328 от 02.05.2023 14:39:52</t>
  </si>
  <si>
    <t>профиль планка 1,2-24мм
Основной склад
Поступление (акт, накладная, УПД) 0УБП-000328 от 02.05.2023 14:39:52</t>
  </si>
  <si>
    <t>профиль уголок 40*40*2,0
Основной склад
Поступление (акт, накладная, УПД) 0УБП-000328 от 02.05.2023 14:39:52</t>
  </si>
  <si>
    <t>Плита потолочная 600*600*7 мм (24 шт)
Основной склад
Поступление (акт, накладная, УПД) 0УБП-000355 от 17.05.2023 16:08:30</t>
  </si>
  <si>
    <t>Саморезы кровельные 4,8*19-20
Основной склад
Поступление (акт, накладная, УПД) 0УБП-000671 от 15.09.2023 17:00:11</t>
  </si>
  <si>
    <t>Саморезы кровельные 5,5*50-51 
Основной склад
Поступление (акт, накладная, УПД) 0УБП-000671 от 15.09.2023 17:00:11</t>
  </si>
  <si>
    <t>Работы по ремонту секционных ворот</t>
  </si>
  <si>
    <t>Ремонт насоса системы отопления</t>
  </si>
  <si>
    <t>Клапан обратный ДУ 40 межфланцевый
Основной склад
Поступление (акт, накладная, УПД) УЭР00000171 от 01.03.2023 14:13:16</t>
  </si>
  <si>
    <t>переходник цапковый шланг лат. 
Основной склад
Поступление (акт, накладная, УПД) УЭР00000171 от 01.03.2023 14:13:16</t>
  </si>
  <si>
    <t>Футорка 15*25
Основной склад
Поступление (акт, накладная, УПД) УЭР00000171 от 01.03.2023 14:13:16</t>
  </si>
  <si>
    <t>Кабель 3м.*1,5
Основной склад
Поступление (акт, накладная, УПД) УЭР00001035 от 14.12.2022 15:31:54</t>
  </si>
  <si>
    <t>Розетка ОП 1П
Основной склад
Поступление (акт, накладная, УПД) УЭР00001035 от 14.12.2022 15:31:54</t>
  </si>
  <si>
    <t>вентиль пожарный
Основной склад
Авансовый отчет 0УБП-000009 от 18.04.2023 14:27:10</t>
  </si>
  <si>
    <t>Резьба ф 50
Основной склад
Авансовый отчет 0УБП-000009 от 18.04.2023 14:27:10</t>
  </si>
  <si>
    <t>Комплект светодиодных линеек 36Вт
Основной склад
Поступление (акт, накладная, УПД) 0УБП-000266 от 23.03.2023 11:28:46</t>
  </si>
  <si>
    <t>Лампа LED 11Вт
Основной склад
Поступление (акт, накладная, УПД) 0УБП-000262 от 23.03.2023 11:28:45</t>
  </si>
  <si>
    <t>Изолента пвх черная
Основной склад
Поступление (акт, накладная, УПД) УЭР00001034 от 21.12.2022 15:14:49</t>
  </si>
  <si>
    <t>Уголок устан. с креплением 20*1/2
Основной склад
Поступление (акт, накладная, УПД) 0УБП-000326 от 11.05.2023 17:20:02</t>
  </si>
  <si>
    <t>кран шар 2 г г ручка
Основной склад
Поступление (акт, накладная, УПД) 0УБП-000326 от 11.05.2023 17:20:02</t>
  </si>
  <si>
    <t>Сгон  50
Основной склад
Поступление (акт, накладная, УПД) 0УБП-000326 от 11.05.2023 17:20:02</t>
  </si>
  <si>
    <t>муфта ст ду 50
Основной склад
Поступление (акт, накладная, УПД) 0УБП-000326 от 11.05.2023 17:20:02</t>
  </si>
  <si>
    <t>контргайка ст 50
Основной склад
Поступление (акт, накладная, УПД) 0УБП-000326 от 11.05.2023 17:20:02</t>
  </si>
  <si>
    <t>кран шар 1.1/4 в/н
Основной склад
Поступление (акт, накладная, УПД) 0УБП-000326 от 11.05.2023 17:20:02</t>
  </si>
  <si>
    <t>Ниппель Ду 15
Основной склад
Поступление (акт, накладная, УПД) 0УБП-000360 от 02.06.2023 15:40:10</t>
  </si>
  <si>
    <t>Муфта 15
Основной склад
Поступление (акт, накладная, УПД) 0УБП-000360 от 02.06.2023 15:40:10</t>
  </si>
  <si>
    <t>резьба стальная 50
Основной склад
Поступление (акт, накладная, УПД) 0УБП-000360 от 02.06.2023 15:40:10</t>
  </si>
  <si>
    <t>Хомут червячный 25/42
Основной склад
Поступление (акт, накладная, УПД) 0УБП-000360 от 02.06.2023 15:40:10</t>
  </si>
  <si>
    <t>Хомут червячный 38/58
Основной склад
Поступление (акт, накладная, УПД) 0УБП-000360 от 02.06.2023 15:40:10</t>
  </si>
  <si>
    <t>Лампа LED 11Вт
Основной склад
Поступление (акт, накладная, УПД) 0УБП-000333 от 03.05.2023 17:52:57</t>
  </si>
  <si>
    <t>плата аварийного освещения
Основной склад
Поступление (акт, накладная, УПД) 0УБП-000603 от 30.08.2023 13:08:37</t>
  </si>
  <si>
    <t>плата кабины лифта
Основной склад
Поступление (акт, накладная, УПД) 0УБП-000603 от 30.08.2023 13:08:37</t>
  </si>
  <si>
    <t>плата сигнализации для лифта
Основной склад
Поступление (акт, накладная, УПД) 0УБП-000603 от 30.08.2023 13:08:37</t>
  </si>
  <si>
    <t>плата температурной защиты
Основной склад
Поступление (акт, накладная, УПД) 0УБП-000603 от 30.08.2023 13:08:37</t>
  </si>
  <si>
    <t>блок КДК
Основной склад
Поступление (акт, накладная, УПД) 0УБП-000603 от 30.08.2023 13:08:37</t>
  </si>
  <si>
    <t>выключатель приямка
Основной склад
Поступление (акт, накладная, УПД) 0УБП-000603 от 30.08.2023 13:08:37</t>
  </si>
  <si>
    <t>Комплексонат Эктоскейл
Основной склад
Поступление (акт, накладная, УПД) 0УБП-000664 от 01.09.2023 10:48:18</t>
  </si>
  <si>
    <t>Сетевой фильтр 
Основной склад
Поступление (акт, накладная, УПД) 0УБП-000790 от 23.10.2023 22:10:41</t>
  </si>
  <si>
    <t>Озеленение дворовой территории</t>
  </si>
  <si>
    <t>Перчатки резиновые Латекс
Основной склад
Поступление (акт, накладная, УПД) УЭР00000101 от 16.02.2023 13:50:21</t>
  </si>
  <si>
    <t>Перчатки трикотажные хб с ПВХ
Основной склад
Поступление (акт, накладная, УПД) УЭР00000101 от 16.02.2023 13:50:21</t>
  </si>
  <si>
    <t>форма малая архитектурная Ц-10
Основной склад
Поступление (акт, накладная, УПД) 0УБП-000337 от 25.04.2023 15:40:18</t>
  </si>
  <si>
    <t>форма малая архитектурная Ц-11
Основной склад
Поступление (акт, накладная, УПД) 0УБП-000337 от 25.04.2023 15:40:18</t>
  </si>
  <si>
    <t>Бензин АИ-92
Основной склад
Поступление (акт, накладная, УПД) 0УБП-000323 от 30.04.2023 14:52:21</t>
  </si>
  <si>
    <t>электрод сварочный 
Основной склад
Поступление (акт, накладная, УПД) 0УБП-000417 от 09.06.2023 11:50:01</t>
  </si>
  <si>
    <t>Белизна 5 л.
Основной склад
Поступление (акт, накладная, УПД) 0УБП-000420 от 16.06.2023 16:00:08</t>
  </si>
  <si>
    <t>Жидкость для стекол Золушка 750 г
Основной склад
Поступление (акт, накладная, УПД) 0УБП-000420 от 16.06.2023 16:00:08</t>
  </si>
  <si>
    <t>мешки для мусора 120
Основной склад
Поступление (акт, накладная, УПД) 0УБП-000424 от 20.06.2023 9:55:17</t>
  </si>
  <si>
    <t>мешки для мусора 240 л
Основной склад
Поступление (акт, накладная, УПД) 0УБП-000420 от 16.06.2023 16:00:08</t>
  </si>
  <si>
    <t>моющее средство локус
Основной склад
Поступление (акт, накладная, УПД) 0УБП-000297 от 17.04.2023 17:24:49</t>
  </si>
  <si>
    <t>Перчатки резиновые Латекс
Основной склад
Поступление (акт, накладная, УПД) 0УБП-000297 от 17.04.2023 17:24:49</t>
  </si>
  <si>
    <t>Перчатки с ПВХ напылением
Основной склад
Поступление (акт, накладная, УПД) 0УБП-000328 от 02.05.2023 14:39:52</t>
  </si>
  <si>
    <t>Перчатки трикотажные хб с ПВХ
Основной склад
Поступление (акт, накладная, УПД) 0УБП-000420 от 16.06.2023 16:00:08</t>
  </si>
  <si>
    <t>Перчатки хоз. резиновые
Основной склад
Поступление (акт, накладная, УПД) 0УБП-000426 от 21.06.2023 18:00:13</t>
  </si>
  <si>
    <t>Салфетки микрофибра 35*40
Основной склад
Поступление (акт, накладная, УПД) 0УБП-000420 от 16.06.2023 16:00:08</t>
  </si>
  <si>
    <t>Салфетки микрофибра 50*60
Основной склад
Поступление (акт, накладная, УПД) 0УБП-000297 от 17.04.2023 17:24:49</t>
  </si>
  <si>
    <t>чистящее средство Чистин
Основной склад
Поступление (акт, накладная, УПД) 0УБП-000297 от 17.04.2023 17:24:49</t>
  </si>
  <si>
    <t>чистящее средство Экспресс
Основной склад
Поступление (акт, накладная, УПД) 0УБП-000297 от 17.04.2023 17:24:49</t>
  </si>
  <si>
    <t>Бензин АИ-92
Основной склад
Поступление (акт, накладная, УПД) 0УБП-000392 от 31.05.2023 6:00:00</t>
  </si>
  <si>
    <t>Салфетка д/пола
Основной склад
Поступление (акт, накладная, УПД) 0УБП-000649 от 20.09.2023 15:10:54</t>
  </si>
  <si>
    <t>Салфетки микрофибра
Основной склад
Поступление (акт, накладная, УПД) 0УБП-000601 от 29.08.2023 17:25:04</t>
  </si>
  <si>
    <t>мешки для мусора 30л
Основной склад
Поступление (акт, накладная, УПД) 0УБП-000786 от 31.10.2023 23:59:59</t>
  </si>
  <si>
    <t>мешки для мусора 60л
Основной склад
Поступление (акт, накладная, УПД) 0УБП-000884 от 26.12.2023 16:14:12</t>
  </si>
  <si>
    <t>мешок п/п тканный
Основной склад
Поступление (акт, накладная, УПД) 0УБП-000881 от 20.12.2023 14:20:20</t>
  </si>
  <si>
    <t>Перчатки резиновые Латекс
Основной склад
Поступление (акт, накладная, УПД) 0УБП-000786 от 31.10.2023 23:59:59</t>
  </si>
  <si>
    <t>Полотно ХП
Основной склад
Поступление (акт, накладная, УПД) 0УБП-000786 от 31.10.2023 23:59:59</t>
  </si>
  <si>
    <t>Салфетка д/пола
Основной склад
Поступление (акт, накладная, УПД) 0УБП-000881 от 20.12.2023 14:20:20</t>
  </si>
  <si>
    <t>Салфетки микрофибра
Основной склад
Поступление (акт, накладная, УПД) 0УБП-000884 от 26.12.2023 16:14:12</t>
  </si>
  <si>
    <t>чистящее средство  
Основной склад
Поступление (акт, накладная, УПД) 0УБП-000884 от 26.12.2023 16:14:12</t>
  </si>
  <si>
    <t>чистящее средство Белизна
Основной склад
Поступление (акт, накладная, УПД) 0УБП-000884 от 26.12.2023 16:14:12</t>
  </si>
  <si>
    <t>Швабра д/пола деревянная
Основной склад
Поступление (акт, накладная, УПД) 0УБП-000786 от 31.10.2023 23:59:59</t>
  </si>
  <si>
    <t>Жавель Син. таблетки
Основной склад
Поступление (акт, накладная, УПД) 0УБП-000884 от 26.12.2023 16:14:12</t>
  </si>
  <si>
    <t>Галит
Основной склад
Поступление (акт, накладная, УПД) УЭР00000115 от 13.02.2023 12:15:54</t>
  </si>
  <si>
    <t>Сварочные работы</t>
  </si>
  <si>
    <t>Остаток денежных средств на 01.01.2024 года</t>
  </si>
  <si>
    <t>Скутарь Л.С.</t>
  </si>
  <si>
    <t>Расходы на содержание  офиса</t>
  </si>
  <si>
    <t>Спецодежда и инвентарь</t>
  </si>
  <si>
    <t>Сопровождение интернет ресурса</t>
  </si>
  <si>
    <t>Услуги связи и интернет</t>
  </si>
  <si>
    <t>ГСМ</t>
  </si>
  <si>
    <t>Амортизация</t>
  </si>
  <si>
    <t>Почтовые расходы</t>
  </si>
  <si>
    <t>Информационные услуги поддержка 1с</t>
  </si>
  <si>
    <t>Канцелярские расходы</t>
  </si>
  <si>
    <t>Настройка программного обеспечения</t>
  </si>
  <si>
    <t>Сдача электронной отчетности</t>
  </si>
  <si>
    <t>Ремонт и обслуживание оргтех</t>
  </si>
  <si>
    <t>Юридические услуги</t>
  </si>
  <si>
    <t>Аренда помещений</t>
  </si>
  <si>
    <t>Обучение сотрудников</t>
  </si>
  <si>
    <t>Хоз. расходы</t>
  </si>
  <si>
    <t>Заработная плата АУП</t>
  </si>
  <si>
    <t>Страховые взносы</t>
  </si>
  <si>
    <t>Прочие расходы</t>
  </si>
  <si>
    <t>Расходы административно-хоз.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</si>
</sst>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/>
    <xf numFmtId="2" fontId="1" fillId="0" borderId="0" xfId="0" applyNumberFormat="1" applyFont="1"/>
    <xf numFmtId="166" fontId="1" fillId="0" borderId="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4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8"/>
  <sheetViews>
    <sheetView tabSelected="1" topLeftCell="A154" workbookViewId="0">
      <selection activeCell="C171" sqref="C171"/>
    </sheetView>
  </sheetViews>
  <sheetFormatPr defaultColWidth="9.140625" defaultRowHeight="15" x14ac:dyDescent="0.25"/>
  <cols>
    <col min="1" max="1" width="56.42578125" style="6" customWidth="1"/>
    <col min="2" max="2" width="19.85546875" style="6" customWidth="1"/>
    <col min="3" max="3" width="18.42578125" style="6" bestFit="1" customWidth="1"/>
    <col min="4" max="16384" width="9.140625" style="6"/>
  </cols>
  <sheetData>
    <row r="1" spans="1:12" ht="30" customHeight="1" x14ac:dyDescent="0.25">
      <c r="A1" s="48" t="s">
        <v>80</v>
      </c>
      <c r="B1" s="48"/>
      <c r="C1" s="48"/>
    </row>
    <row r="2" spans="1:12" x14ac:dyDescent="0.25">
      <c r="A2" s="24" t="s">
        <v>78</v>
      </c>
      <c r="B2" s="7">
        <v>-1877145.8</v>
      </c>
      <c r="C2" s="24"/>
    </row>
    <row r="3" spans="1:12" x14ac:dyDescent="0.25">
      <c r="A3" s="8" t="s">
        <v>7</v>
      </c>
      <c r="B3" s="8" t="s">
        <v>39</v>
      </c>
      <c r="C3" s="8" t="s">
        <v>40</v>
      </c>
      <c r="D3" s="9"/>
      <c r="E3" s="9"/>
      <c r="F3" s="9"/>
      <c r="G3" s="9"/>
      <c r="H3" s="9"/>
    </row>
    <row r="4" spans="1:12" x14ac:dyDescent="0.25">
      <c r="A4" s="10" t="s">
        <v>0</v>
      </c>
      <c r="B4" s="10">
        <f>B5+B6+B8+B10+B7</f>
        <v>4706383.0200000005</v>
      </c>
      <c r="C4" s="10">
        <f>C5+C6+C8+C10+C7</f>
        <v>5068857.57</v>
      </c>
      <c r="D4" s="9"/>
      <c r="E4" s="9"/>
      <c r="F4" s="9"/>
      <c r="G4" s="9"/>
      <c r="H4" s="9"/>
    </row>
    <row r="5" spans="1:12" x14ac:dyDescent="0.25">
      <c r="A5" s="11" t="s">
        <v>1</v>
      </c>
      <c r="B5" s="11">
        <v>4096968.74</v>
      </c>
      <c r="C5" s="11">
        <v>4450411.04</v>
      </c>
    </row>
    <row r="6" spans="1:12" x14ac:dyDescent="0.25">
      <c r="A6" s="11" t="s">
        <v>74</v>
      </c>
      <c r="B6" s="11">
        <v>234584.5</v>
      </c>
      <c r="C6" s="11">
        <v>217678.65</v>
      </c>
    </row>
    <row r="7" spans="1:12" x14ac:dyDescent="0.25">
      <c r="A7" s="28" t="s">
        <v>77</v>
      </c>
      <c r="B7" s="11">
        <v>62488.37</v>
      </c>
      <c r="C7" s="11">
        <v>84770.9</v>
      </c>
    </row>
    <row r="8" spans="1:12" x14ac:dyDescent="0.25">
      <c r="A8" s="10" t="s">
        <v>64</v>
      </c>
      <c r="B8" s="11">
        <v>312341.40999999997</v>
      </c>
      <c r="C8" s="11">
        <v>315996.98</v>
      </c>
    </row>
    <row r="9" spans="1:12" x14ac:dyDescent="0.25">
      <c r="A9" s="10" t="s">
        <v>38</v>
      </c>
      <c r="B9" s="4">
        <v>0</v>
      </c>
      <c r="C9" s="11">
        <v>0</v>
      </c>
    </row>
    <row r="10" spans="1:12" x14ac:dyDescent="0.25">
      <c r="A10" s="10" t="s">
        <v>56</v>
      </c>
      <c r="B10" s="11">
        <v>0</v>
      </c>
      <c r="C10" s="11">
        <v>0</v>
      </c>
    </row>
    <row r="11" spans="1:12" x14ac:dyDescent="0.25">
      <c r="A11" s="10" t="s">
        <v>2</v>
      </c>
      <c r="B11" s="11">
        <f>B12+B13+B14+B15+B16</f>
        <v>1109092.8400000001</v>
      </c>
      <c r="C11" s="11">
        <f>C12+C13+C14+C15+C16</f>
        <v>1231946.1900000002</v>
      </c>
    </row>
    <row r="12" spans="1:12" x14ac:dyDescent="0.25">
      <c r="A12" s="10" t="s">
        <v>72</v>
      </c>
      <c r="B12" s="11">
        <v>0</v>
      </c>
      <c r="C12" s="11">
        <v>0</v>
      </c>
      <c r="L12" s="20"/>
    </row>
    <row r="13" spans="1:12" x14ac:dyDescent="0.25">
      <c r="A13" s="10" t="s">
        <v>3</v>
      </c>
      <c r="B13" s="11">
        <v>13697.85</v>
      </c>
      <c r="C13" s="11">
        <v>13697.85</v>
      </c>
    </row>
    <row r="14" spans="1:12" x14ac:dyDescent="0.25">
      <c r="A14" s="10" t="s">
        <v>4</v>
      </c>
      <c r="B14" s="11">
        <v>0</v>
      </c>
      <c r="C14" s="11">
        <v>0</v>
      </c>
    </row>
    <row r="15" spans="1:12" x14ac:dyDescent="0.25">
      <c r="A15" s="10" t="s">
        <v>65</v>
      </c>
      <c r="B15" s="11">
        <v>1095394.99</v>
      </c>
      <c r="C15" s="11">
        <v>1218248.3400000001</v>
      </c>
    </row>
    <row r="16" spans="1:12" x14ac:dyDescent="0.25">
      <c r="A16" s="10" t="s">
        <v>66</v>
      </c>
      <c r="B16" s="11"/>
      <c r="C16" s="11"/>
    </row>
    <row r="17" spans="1:7" ht="29.25" x14ac:dyDescent="0.25">
      <c r="A17" s="8" t="s">
        <v>5</v>
      </c>
      <c r="B17" s="11">
        <f>B4+B11</f>
        <v>5815475.8600000003</v>
      </c>
      <c r="C17" s="11">
        <f>C4+C11</f>
        <v>6300803.7600000007</v>
      </c>
    </row>
    <row r="18" spans="1:7" x14ac:dyDescent="0.25">
      <c r="A18" s="48"/>
      <c r="B18" s="48"/>
      <c r="C18" s="48"/>
    </row>
    <row r="19" spans="1:7" x14ac:dyDescent="0.25">
      <c r="A19" s="46" t="s">
        <v>6</v>
      </c>
      <c r="B19" s="46"/>
      <c r="C19" s="37" t="s">
        <v>40</v>
      </c>
      <c r="G19" s="21"/>
    </row>
    <row r="20" spans="1:7" x14ac:dyDescent="0.25">
      <c r="A20" s="46" t="s">
        <v>8</v>
      </c>
      <c r="B20" s="46"/>
      <c r="C20" s="12">
        <f>C21+C22+C23+C24+C33+C34</f>
        <v>130674.78</v>
      </c>
    </row>
    <row r="21" spans="1:7" x14ac:dyDescent="0.25">
      <c r="A21" s="38" t="s">
        <v>9</v>
      </c>
      <c r="B21" s="38"/>
      <c r="C21" s="11">
        <v>69711.69</v>
      </c>
    </row>
    <row r="22" spans="1:7" x14ac:dyDescent="0.25">
      <c r="A22" s="43" t="s">
        <v>10</v>
      </c>
      <c r="B22" s="43"/>
      <c r="C22" s="11">
        <v>14639.45</v>
      </c>
    </row>
    <row r="23" spans="1:7" x14ac:dyDescent="0.25">
      <c r="A23" s="38" t="s">
        <v>11</v>
      </c>
      <c r="B23" s="38"/>
      <c r="C23" s="11">
        <v>2093.52</v>
      </c>
    </row>
    <row r="24" spans="1:7" x14ac:dyDescent="0.25">
      <c r="A24" s="38" t="s">
        <v>12</v>
      </c>
      <c r="B24" s="38"/>
      <c r="C24" s="5">
        <f>SUM(C25:C32)</f>
        <v>14080.12</v>
      </c>
    </row>
    <row r="25" spans="1:7" ht="15" customHeight="1" x14ac:dyDescent="0.25">
      <c r="A25" s="25" t="s">
        <v>81</v>
      </c>
      <c r="B25" s="10"/>
      <c r="C25" s="27">
        <v>1355</v>
      </c>
      <c r="D25" s="30"/>
    </row>
    <row r="26" spans="1:7" ht="15" customHeight="1" x14ac:dyDescent="0.25">
      <c r="A26" s="25" t="s">
        <v>82</v>
      </c>
      <c r="B26" s="10"/>
      <c r="C26" s="26">
        <v>850</v>
      </c>
      <c r="D26" s="31"/>
    </row>
    <row r="27" spans="1:7" ht="15" customHeight="1" x14ac:dyDescent="0.25">
      <c r="A27" s="25" t="s">
        <v>83</v>
      </c>
      <c r="B27" s="10"/>
      <c r="C27" s="26">
        <v>270</v>
      </c>
      <c r="D27" s="31"/>
    </row>
    <row r="28" spans="1:7" ht="15" customHeight="1" x14ac:dyDescent="0.25">
      <c r="A28" s="25" t="s">
        <v>84</v>
      </c>
      <c r="B28" s="10"/>
      <c r="C28" s="27">
        <v>1620</v>
      </c>
      <c r="D28" s="30"/>
    </row>
    <row r="29" spans="1:7" ht="15" customHeight="1" x14ac:dyDescent="0.25">
      <c r="A29" s="25" t="s">
        <v>85</v>
      </c>
      <c r="B29" s="10"/>
      <c r="C29" s="27">
        <v>1150</v>
      </c>
      <c r="D29" s="30"/>
    </row>
    <row r="30" spans="1:7" ht="15" customHeight="1" x14ac:dyDescent="0.25">
      <c r="A30" s="25" t="s">
        <v>86</v>
      </c>
      <c r="B30" s="10"/>
      <c r="C30" s="27">
        <v>8709.1200000000008</v>
      </c>
      <c r="D30" s="30"/>
    </row>
    <row r="31" spans="1:7" ht="15" customHeight="1" x14ac:dyDescent="0.25">
      <c r="A31" s="25" t="s">
        <v>87</v>
      </c>
      <c r="B31" s="10"/>
      <c r="C31" s="26">
        <v>45</v>
      </c>
      <c r="D31" s="31"/>
    </row>
    <row r="32" spans="1:7" ht="15" customHeight="1" x14ac:dyDescent="0.25">
      <c r="A32" s="25" t="s">
        <v>88</v>
      </c>
      <c r="B32" s="10"/>
      <c r="C32" s="26">
        <v>81</v>
      </c>
      <c r="D32" s="31"/>
    </row>
    <row r="33" spans="1:5" x14ac:dyDescent="0.25">
      <c r="A33" s="38" t="s">
        <v>13</v>
      </c>
      <c r="B33" s="38"/>
      <c r="C33" s="16">
        <v>0</v>
      </c>
    </row>
    <row r="34" spans="1:5" x14ac:dyDescent="0.25">
      <c r="A34" s="43" t="s">
        <v>14</v>
      </c>
      <c r="B34" s="43"/>
      <c r="C34" s="14">
        <f>C35</f>
        <v>30150</v>
      </c>
    </row>
    <row r="35" spans="1:5" x14ac:dyDescent="0.25">
      <c r="A35" s="49" t="s">
        <v>89</v>
      </c>
      <c r="B35" s="50"/>
      <c r="C35" s="32">
        <v>30150</v>
      </c>
    </row>
    <row r="36" spans="1:5" ht="14.25" customHeight="1" x14ac:dyDescent="0.25">
      <c r="A36" s="46" t="s">
        <v>15</v>
      </c>
      <c r="B36" s="46"/>
      <c r="C36" s="15">
        <f>C37+C38+C39+C68+C69+C70+C71+C72+C73+C74+C75+C76+C77+C85+C86+C87+C90</f>
        <v>1952681.4799999997</v>
      </c>
    </row>
    <row r="37" spans="1:5" x14ac:dyDescent="0.25">
      <c r="A37" s="38" t="s">
        <v>16</v>
      </c>
      <c r="B37" s="38"/>
      <c r="C37" s="11">
        <v>775205.34</v>
      </c>
    </row>
    <row r="38" spans="1:5" x14ac:dyDescent="0.25">
      <c r="A38" s="38" t="s">
        <v>17</v>
      </c>
      <c r="B38" s="38"/>
      <c r="C38" s="11">
        <v>162793.12</v>
      </c>
    </row>
    <row r="39" spans="1:5" x14ac:dyDescent="0.25">
      <c r="A39" s="38" t="s">
        <v>18</v>
      </c>
      <c r="B39" s="38"/>
      <c r="C39" s="5">
        <f>SUM(C40:C67)</f>
        <v>51056.89</v>
      </c>
    </row>
    <row r="40" spans="1:5" ht="16.5" customHeight="1" x14ac:dyDescent="0.25">
      <c r="A40" s="25" t="s">
        <v>91</v>
      </c>
      <c r="B40" s="22"/>
      <c r="C40" s="27">
        <v>1800</v>
      </c>
      <c r="D40" s="33"/>
      <c r="E40" s="1"/>
    </row>
    <row r="41" spans="1:5" ht="16.5" customHeight="1" x14ac:dyDescent="0.25">
      <c r="A41" s="25" t="s">
        <v>92</v>
      </c>
      <c r="B41" s="22"/>
      <c r="C41" s="26">
        <v>438</v>
      </c>
      <c r="D41" s="34"/>
      <c r="E41" s="2"/>
    </row>
    <row r="42" spans="1:5" ht="15" customHeight="1" x14ac:dyDescent="0.25">
      <c r="A42" s="25" t="s">
        <v>93</v>
      </c>
      <c r="B42" s="22"/>
      <c r="C42" s="26">
        <v>260</v>
      </c>
      <c r="D42" s="34"/>
      <c r="E42" s="2"/>
    </row>
    <row r="43" spans="1:5" ht="15.75" customHeight="1" x14ac:dyDescent="0.25">
      <c r="A43" s="25" t="s">
        <v>94</v>
      </c>
      <c r="B43" s="22"/>
      <c r="C43" s="26">
        <v>470.04</v>
      </c>
      <c r="D43" s="34"/>
      <c r="E43" s="2"/>
    </row>
    <row r="44" spans="1:5" ht="15.75" customHeight="1" x14ac:dyDescent="0.25">
      <c r="A44" s="25" t="s">
        <v>95</v>
      </c>
      <c r="B44" s="22"/>
      <c r="C44" s="26">
        <v>134.9</v>
      </c>
      <c r="D44" s="34"/>
      <c r="E44" s="2"/>
    </row>
    <row r="45" spans="1:5" ht="14.25" customHeight="1" x14ac:dyDescent="0.25">
      <c r="A45" s="25" t="s">
        <v>96</v>
      </c>
      <c r="B45" s="22"/>
      <c r="C45" s="27">
        <v>1190</v>
      </c>
      <c r="D45" s="35"/>
      <c r="E45" s="2"/>
    </row>
    <row r="46" spans="1:5" ht="13.5" customHeight="1" x14ac:dyDescent="0.25">
      <c r="A46" s="25" t="s">
        <v>97</v>
      </c>
      <c r="B46" s="22"/>
      <c r="C46" s="26">
        <v>83</v>
      </c>
      <c r="D46" s="34"/>
      <c r="E46" s="2"/>
    </row>
    <row r="47" spans="1:5" ht="14.25" customHeight="1" x14ac:dyDescent="0.25">
      <c r="A47" s="25" t="s">
        <v>98</v>
      </c>
      <c r="B47" s="22"/>
      <c r="C47" s="27">
        <v>1390</v>
      </c>
      <c r="D47" s="35"/>
      <c r="E47" s="2"/>
    </row>
    <row r="48" spans="1:5" ht="14.25" customHeight="1" x14ac:dyDescent="0.25">
      <c r="A48" s="25" t="s">
        <v>99</v>
      </c>
      <c r="B48" s="22"/>
      <c r="C48" s="27">
        <v>3824.82</v>
      </c>
      <c r="D48" s="35"/>
      <c r="E48" s="2"/>
    </row>
    <row r="49" spans="1:5" ht="16.5" customHeight="1" x14ac:dyDescent="0.25">
      <c r="A49" s="25" t="s">
        <v>100</v>
      </c>
      <c r="B49" s="22"/>
      <c r="C49" s="26">
        <v>80.400000000000006</v>
      </c>
      <c r="D49" s="34"/>
      <c r="E49" s="2"/>
    </row>
    <row r="50" spans="1:5" ht="15.75" customHeight="1" x14ac:dyDescent="0.25">
      <c r="A50" s="25" t="s">
        <v>95</v>
      </c>
      <c r="B50" s="22"/>
      <c r="C50" s="26">
        <v>134.9</v>
      </c>
      <c r="D50" s="34"/>
      <c r="E50" s="2"/>
    </row>
    <row r="51" spans="1:5" ht="16.5" customHeight="1" x14ac:dyDescent="0.25">
      <c r="A51" s="25" t="s">
        <v>101</v>
      </c>
      <c r="B51" s="22"/>
      <c r="C51" s="26">
        <v>570</v>
      </c>
      <c r="D51" s="34"/>
      <c r="E51" s="2"/>
    </row>
    <row r="52" spans="1:5" ht="15" customHeight="1" x14ac:dyDescent="0.25">
      <c r="A52" s="25" t="s">
        <v>102</v>
      </c>
      <c r="B52" s="22"/>
      <c r="C52" s="27">
        <v>2650</v>
      </c>
      <c r="D52" s="35"/>
      <c r="E52" s="2"/>
    </row>
    <row r="53" spans="1:5" ht="16.5" customHeight="1" x14ac:dyDescent="0.25">
      <c r="A53" s="25" t="s">
        <v>103</v>
      </c>
      <c r="B53" s="22"/>
      <c r="C53" s="26">
        <v>140</v>
      </c>
      <c r="D53" s="34"/>
      <c r="E53" s="2"/>
    </row>
    <row r="54" spans="1:5" ht="13.5" customHeight="1" x14ac:dyDescent="0.25">
      <c r="A54" s="25" t="s">
        <v>104</v>
      </c>
      <c r="B54" s="22"/>
      <c r="C54" s="26">
        <v>205</v>
      </c>
      <c r="D54" s="34"/>
      <c r="E54" s="2"/>
    </row>
    <row r="55" spans="1:5" ht="14.25" customHeight="1" x14ac:dyDescent="0.25">
      <c r="A55" s="25" t="s">
        <v>105</v>
      </c>
      <c r="B55" s="22"/>
      <c r="C55" s="26">
        <v>194</v>
      </c>
      <c r="D55" s="34"/>
      <c r="E55" s="2"/>
    </row>
    <row r="56" spans="1:5" ht="14.25" customHeight="1" x14ac:dyDescent="0.25">
      <c r="A56" s="25" t="s">
        <v>106</v>
      </c>
      <c r="B56" s="22"/>
      <c r="C56" s="27">
        <v>1990</v>
      </c>
      <c r="D56" s="35"/>
      <c r="E56" s="2"/>
    </row>
    <row r="57" spans="1:5" ht="14.25" customHeight="1" x14ac:dyDescent="0.25">
      <c r="A57" s="25" t="s">
        <v>107</v>
      </c>
      <c r="B57" s="22"/>
      <c r="C57" s="26">
        <v>500</v>
      </c>
      <c r="D57" s="34"/>
      <c r="E57" s="2"/>
    </row>
    <row r="58" spans="1:5" ht="16.5" customHeight="1" x14ac:dyDescent="0.25">
      <c r="A58" s="25" t="s">
        <v>108</v>
      </c>
      <c r="B58" s="22"/>
      <c r="C58" s="26">
        <v>96</v>
      </c>
      <c r="D58" s="34"/>
      <c r="E58" s="2"/>
    </row>
    <row r="59" spans="1:5" ht="15.75" customHeight="1" x14ac:dyDescent="0.25">
      <c r="A59" s="25" t="s">
        <v>109</v>
      </c>
      <c r="B59" s="22"/>
      <c r="C59" s="26">
        <v>700</v>
      </c>
      <c r="D59" s="34"/>
      <c r="E59" s="2"/>
    </row>
    <row r="60" spans="1:5" ht="16.5" customHeight="1" x14ac:dyDescent="0.25">
      <c r="A60" s="25" t="s">
        <v>110</v>
      </c>
      <c r="B60" s="22"/>
      <c r="C60" s="26">
        <v>65</v>
      </c>
      <c r="D60" s="34"/>
      <c r="E60" s="2"/>
    </row>
    <row r="61" spans="1:5" ht="15" customHeight="1" x14ac:dyDescent="0.25">
      <c r="A61" s="25" t="s">
        <v>111</v>
      </c>
      <c r="B61" s="22"/>
      <c r="C61" s="26">
        <v>105</v>
      </c>
      <c r="D61" s="34"/>
      <c r="E61" s="2"/>
    </row>
    <row r="62" spans="1:5" ht="16.5" customHeight="1" x14ac:dyDescent="0.25">
      <c r="A62" s="25" t="s">
        <v>112</v>
      </c>
      <c r="B62" s="22"/>
      <c r="C62" s="27">
        <v>3229.85</v>
      </c>
      <c r="D62" s="35"/>
      <c r="E62" s="2"/>
    </row>
    <row r="63" spans="1:5" ht="15" customHeight="1" x14ac:dyDescent="0.25">
      <c r="A63" s="25" t="s">
        <v>117</v>
      </c>
      <c r="B63" s="22"/>
      <c r="C63" s="27">
        <v>18200</v>
      </c>
      <c r="D63" s="35"/>
      <c r="E63" s="2"/>
    </row>
    <row r="64" spans="1:5" ht="16.5" customHeight="1" x14ac:dyDescent="0.25">
      <c r="A64" s="25" t="s">
        <v>118</v>
      </c>
      <c r="B64" s="22"/>
      <c r="C64" s="27">
        <v>1310</v>
      </c>
      <c r="D64" s="35"/>
      <c r="E64" s="2"/>
    </row>
    <row r="65" spans="1:5" ht="13.5" customHeight="1" x14ac:dyDescent="0.25">
      <c r="A65" s="25" t="s">
        <v>119</v>
      </c>
      <c r="B65" s="22"/>
      <c r="C65" s="27">
        <v>9720</v>
      </c>
      <c r="D65" s="35"/>
      <c r="E65" s="2"/>
    </row>
    <row r="66" spans="1:5" ht="14.25" customHeight="1" x14ac:dyDescent="0.25">
      <c r="A66" s="25" t="s">
        <v>120</v>
      </c>
      <c r="B66" s="22"/>
      <c r="C66" s="27">
        <v>1305.98</v>
      </c>
      <c r="D66" s="35"/>
      <c r="E66" s="2"/>
    </row>
    <row r="67" spans="1:5" ht="17.100000000000001" customHeight="1" x14ac:dyDescent="0.25">
      <c r="A67" s="25" t="s">
        <v>127</v>
      </c>
      <c r="B67" s="22"/>
      <c r="C67" s="26">
        <v>270</v>
      </c>
      <c r="D67" s="31"/>
    </row>
    <row r="68" spans="1:5" x14ac:dyDescent="0.25">
      <c r="A68" s="38" t="s">
        <v>68</v>
      </c>
      <c r="B68" s="38"/>
      <c r="C68" s="11">
        <v>63933.84</v>
      </c>
    </row>
    <row r="69" spans="1:5" x14ac:dyDescent="0.25">
      <c r="A69" s="43" t="s">
        <v>69</v>
      </c>
      <c r="B69" s="43"/>
      <c r="C69" s="11">
        <v>0</v>
      </c>
    </row>
    <row r="70" spans="1:5" x14ac:dyDescent="0.25">
      <c r="A70" s="38" t="s">
        <v>70</v>
      </c>
      <c r="B70" s="38"/>
      <c r="C70" s="11">
        <v>0</v>
      </c>
    </row>
    <row r="71" spans="1:5" x14ac:dyDescent="0.25">
      <c r="A71" s="38" t="s">
        <v>71</v>
      </c>
      <c r="B71" s="38"/>
      <c r="C71" s="11">
        <v>0</v>
      </c>
    </row>
    <row r="72" spans="1:5" x14ac:dyDescent="0.25">
      <c r="A72" s="38" t="s">
        <v>73</v>
      </c>
      <c r="B72" s="38"/>
      <c r="C72" s="11">
        <v>14000</v>
      </c>
    </row>
    <row r="73" spans="1:5" x14ac:dyDescent="0.25">
      <c r="A73" s="38" t="s">
        <v>19</v>
      </c>
      <c r="B73" s="38"/>
      <c r="C73" s="11">
        <f>B8</f>
        <v>312341.40999999997</v>
      </c>
    </row>
    <row r="74" spans="1:5" x14ac:dyDescent="0.25">
      <c r="A74" s="38" t="s">
        <v>20</v>
      </c>
      <c r="B74" s="38"/>
      <c r="C74" s="11">
        <v>0</v>
      </c>
    </row>
    <row r="75" spans="1:5" x14ac:dyDescent="0.25">
      <c r="A75" s="38" t="s">
        <v>57</v>
      </c>
      <c r="B75" s="38"/>
      <c r="C75" s="11">
        <v>7300</v>
      </c>
    </row>
    <row r="76" spans="1:5" x14ac:dyDescent="0.25">
      <c r="A76" s="38" t="s">
        <v>58</v>
      </c>
      <c r="B76" s="38"/>
      <c r="C76" s="11">
        <v>0</v>
      </c>
    </row>
    <row r="77" spans="1:5" x14ac:dyDescent="0.25">
      <c r="A77" s="38" t="s">
        <v>42</v>
      </c>
      <c r="B77" s="38"/>
      <c r="C77" s="11">
        <f>C78+C79+C80</f>
        <v>18614</v>
      </c>
    </row>
    <row r="78" spans="1:5" x14ac:dyDescent="0.25">
      <c r="A78" s="38" t="s">
        <v>43</v>
      </c>
      <c r="B78" s="38"/>
      <c r="C78" s="11">
        <v>0</v>
      </c>
    </row>
    <row r="79" spans="1:5" x14ac:dyDescent="0.25">
      <c r="A79" s="38" t="s">
        <v>45</v>
      </c>
      <c r="B79" s="38"/>
      <c r="C79" s="11">
        <v>0</v>
      </c>
    </row>
    <row r="80" spans="1:5" x14ac:dyDescent="0.25">
      <c r="A80" s="38" t="s">
        <v>44</v>
      </c>
      <c r="B80" s="38"/>
      <c r="C80" s="36">
        <f>C81+C82+C83+C84</f>
        <v>18614</v>
      </c>
    </row>
    <row r="81" spans="1:5" ht="13.5" customHeight="1" x14ac:dyDescent="0.25">
      <c r="A81" s="39" t="s">
        <v>113</v>
      </c>
      <c r="B81" s="40"/>
      <c r="C81" s="27">
        <v>9072</v>
      </c>
      <c r="D81" s="35"/>
      <c r="E81" s="2"/>
    </row>
    <row r="82" spans="1:5" ht="14.25" customHeight="1" x14ac:dyDescent="0.25">
      <c r="A82" s="39" t="s">
        <v>114</v>
      </c>
      <c r="B82" s="40"/>
      <c r="C82" s="27">
        <v>3528</v>
      </c>
      <c r="D82" s="35"/>
      <c r="E82" s="2"/>
    </row>
    <row r="83" spans="1:5" ht="15" customHeight="1" x14ac:dyDescent="0.25">
      <c r="A83" s="39" t="s">
        <v>115</v>
      </c>
      <c r="B83" s="40"/>
      <c r="C83" s="27">
        <v>1730</v>
      </c>
      <c r="D83" s="35"/>
      <c r="E83" s="2"/>
    </row>
    <row r="84" spans="1:5" ht="16.5" customHeight="1" x14ac:dyDescent="0.25">
      <c r="A84" s="39" t="s">
        <v>116</v>
      </c>
      <c r="B84" s="40"/>
      <c r="C84" s="27">
        <v>4284</v>
      </c>
      <c r="D84" s="35"/>
      <c r="E84" s="2"/>
    </row>
    <row r="85" spans="1:5" x14ac:dyDescent="0.25">
      <c r="A85" s="38" t="s">
        <v>21</v>
      </c>
      <c r="B85" s="38"/>
      <c r="C85" s="11">
        <v>0</v>
      </c>
    </row>
    <row r="86" spans="1:5" x14ac:dyDescent="0.25">
      <c r="A86" s="38" t="s">
        <v>22</v>
      </c>
      <c r="B86" s="38"/>
      <c r="C86" s="11">
        <v>0</v>
      </c>
    </row>
    <row r="87" spans="1:5" x14ac:dyDescent="0.25">
      <c r="A87" s="38" t="s">
        <v>41</v>
      </c>
      <c r="B87" s="38"/>
      <c r="C87" s="13">
        <f>C88+C89</f>
        <v>34484.68</v>
      </c>
    </row>
    <row r="88" spans="1:5" x14ac:dyDescent="0.25">
      <c r="A88" s="41" t="s">
        <v>156</v>
      </c>
      <c r="B88" s="42"/>
      <c r="C88" s="11">
        <v>25540</v>
      </c>
    </row>
    <row r="89" spans="1:5" x14ac:dyDescent="0.25">
      <c r="A89" s="45" t="s">
        <v>160</v>
      </c>
      <c r="B89" s="45"/>
      <c r="C89" s="29">
        <v>8944.68</v>
      </c>
    </row>
    <row r="90" spans="1:5" x14ac:dyDescent="0.25">
      <c r="A90" s="38" t="s">
        <v>47</v>
      </c>
      <c r="B90" s="38"/>
      <c r="C90" s="11">
        <f>C91+C92</f>
        <v>512952.2</v>
      </c>
    </row>
    <row r="91" spans="1:5" x14ac:dyDescent="0.25">
      <c r="A91" s="43" t="s">
        <v>90</v>
      </c>
      <c r="B91" s="43"/>
      <c r="C91" s="11">
        <v>18200</v>
      </c>
    </row>
    <row r="92" spans="1:5" x14ac:dyDescent="0.25">
      <c r="A92" s="44" t="s">
        <v>79</v>
      </c>
      <c r="B92" s="44"/>
      <c r="C92" s="11">
        <v>494752.2</v>
      </c>
    </row>
    <row r="93" spans="1:5" x14ac:dyDescent="0.25">
      <c r="A93" s="46" t="s">
        <v>23</v>
      </c>
      <c r="B93" s="46"/>
      <c r="C93" s="12">
        <f>C94+C95+C96+C131+C132+C136+C137+C140+C130</f>
        <v>2379243.91</v>
      </c>
    </row>
    <row r="94" spans="1:5" x14ac:dyDescent="0.25">
      <c r="A94" s="38" t="s">
        <v>24</v>
      </c>
      <c r="B94" s="38"/>
      <c r="C94" s="11">
        <v>727052.84</v>
      </c>
    </row>
    <row r="95" spans="1:5" x14ac:dyDescent="0.25">
      <c r="A95" s="38" t="s">
        <v>25</v>
      </c>
      <c r="B95" s="38"/>
      <c r="C95" s="11">
        <v>152681.1</v>
      </c>
    </row>
    <row r="96" spans="1:5" x14ac:dyDescent="0.25">
      <c r="A96" s="38" t="s">
        <v>26</v>
      </c>
      <c r="B96" s="38"/>
      <c r="C96" s="5">
        <f>SUM(C97:C129)</f>
        <v>53286.380000000005</v>
      </c>
    </row>
    <row r="97" spans="1:4" ht="17.100000000000001" customHeight="1" x14ac:dyDescent="0.25">
      <c r="A97" s="25" t="s">
        <v>155</v>
      </c>
      <c r="B97" s="23"/>
      <c r="C97" s="27">
        <v>18420</v>
      </c>
      <c r="D97" s="30"/>
    </row>
    <row r="98" spans="1:4" ht="17.100000000000001" customHeight="1" x14ac:dyDescent="0.25">
      <c r="A98" s="25" t="s">
        <v>122</v>
      </c>
      <c r="B98" s="22"/>
      <c r="C98" s="26">
        <v>220</v>
      </c>
      <c r="D98" s="31"/>
    </row>
    <row r="99" spans="1:4" ht="17.100000000000001" customHeight="1" x14ac:dyDescent="0.25">
      <c r="A99" s="25" t="s">
        <v>123</v>
      </c>
      <c r="B99" s="22"/>
      <c r="C99" s="26">
        <v>84</v>
      </c>
      <c r="D99" s="31"/>
    </row>
    <row r="100" spans="1:4" ht="17.100000000000001" customHeight="1" x14ac:dyDescent="0.25">
      <c r="A100" s="25" t="s">
        <v>124</v>
      </c>
      <c r="B100" s="22"/>
      <c r="C100" s="27">
        <v>16032</v>
      </c>
      <c r="D100" s="30"/>
    </row>
    <row r="101" spans="1:4" ht="17.100000000000001" customHeight="1" x14ac:dyDescent="0.25">
      <c r="A101" s="25" t="s">
        <v>125</v>
      </c>
      <c r="B101" s="22"/>
      <c r="C101" s="27">
        <v>12726</v>
      </c>
      <c r="D101" s="30"/>
    </row>
    <row r="102" spans="1:4" ht="17.100000000000001" customHeight="1" x14ac:dyDescent="0.25">
      <c r="A102" s="25" t="s">
        <v>126</v>
      </c>
      <c r="B102" s="22"/>
      <c r="C102" s="26">
        <v>37.6</v>
      </c>
      <c r="D102" s="31"/>
    </row>
    <row r="103" spans="1:4" ht="17.100000000000001" customHeight="1" x14ac:dyDescent="0.25">
      <c r="A103" s="25" t="s">
        <v>128</v>
      </c>
      <c r="B103" s="22"/>
      <c r="C103" s="26">
        <v>180</v>
      </c>
      <c r="D103" s="31"/>
    </row>
    <row r="104" spans="1:4" ht="17.100000000000001" customHeight="1" x14ac:dyDescent="0.25">
      <c r="A104" s="25" t="s">
        <v>129</v>
      </c>
      <c r="B104" s="22"/>
      <c r="C104" s="26">
        <v>114</v>
      </c>
      <c r="D104" s="31"/>
    </row>
    <row r="105" spans="1:4" ht="17.100000000000001" customHeight="1" x14ac:dyDescent="0.25">
      <c r="A105" s="25" t="s">
        <v>130</v>
      </c>
      <c r="B105" s="22"/>
      <c r="C105" s="26">
        <v>582.78</v>
      </c>
      <c r="D105" s="31"/>
    </row>
    <row r="106" spans="1:4" ht="17.100000000000001" customHeight="1" x14ac:dyDescent="0.25">
      <c r="A106" s="25" t="s">
        <v>131</v>
      </c>
      <c r="B106" s="22"/>
      <c r="C106" s="26">
        <v>174</v>
      </c>
      <c r="D106" s="31"/>
    </row>
    <row r="107" spans="1:4" ht="17.100000000000001" customHeight="1" x14ac:dyDescent="0.25">
      <c r="A107" s="25" t="s">
        <v>132</v>
      </c>
      <c r="B107" s="22"/>
      <c r="C107" s="26">
        <v>936</v>
      </c>
      <c r="D107" s="31"/>
    </row>
    <row r="108" spans="1:4" ht="17.100000000000001" customHeight="1" x14ac:dyDescent="0.25">
      <c r="A108" s="25" t="s">
        <v>133</v>
      </c>
      <c r="B108" s="22"/>
      <c r="C108" s="26">
        <v>96</v>
      </c>
      <c r="D108" s="31"/>
    </row>
    <row r="109" spans="1:4" ht="17.100000000000001" customHeight="1" x14ac:dyDescent="0.25">
      <c r="A109" s="25" t="s">
        <v>134</v>
      </c>
      <c r="B109" s="22"/>
      <c r="C109" s="26">
        <v>30</v>
      </c>
      <c r="D109" s="31"/>
    </row>
    <row r="110" spans="1:4" ht="17.100000000000001" customHeight="1" x14ac:dyDescent="0.25">
      <c r="A110" s="25" t="s">
        <v>135</v>
      </c>
      <c r="B110" s="22"/>
      <c r="C110" s="26">
        <v>24</v>
      </c>
      <c r="D110" s="31"/>
    </row>
    <row r="111" spans="1:4" ht="17.100000000000001" customHeight="1" x14ac:dyDescent="0.25">
      <c r="A111" s="25" t="s">
        <v>136</v>
      </c>
      <c r="B111" s="22"/>
      <c r="C111" s="26">
        <v>217.62</v>
      </c>
      <c r="D111" s="31"/>
    </row>
    <row r="112" spans="1:4" ht="17.100000000000001" customHeight="1" x14ac:dyDescent="0.25">
      <c r="A112" s="25" t="s">
        <v>137</v>
      </c>
      <c r="B112" s="22"/>
      <c r="C112" s="26">
        <v>84</v>
      </c>
      <c r="D112" s="31"/>
    </row>
    <row r="113" spans="1:4" ht="17.100000000000001" customHeight="1" x14ac:dyDescent="0.25">
      <c r="A113" s="25" t="s">
        <v>138</v>
      </c>
      <c r="B113" s="22"/>
      <c r="C113" s="26">
        <v>12</v>
      </c>
      <c r="D113" s="31"/>
    </row>
    <row r="114" spans="1:4" ht="17.100000000000001" customHeight="1" x14ac:dyDescent="0.25">
      <c r="A114" s="25" t="s">
        <v>139</v>
      </c>
      <c r="B114" s="22"/>
      <c r="C114" s="26">
        <v>120</v>
      </c>
      <c r="D114" s="31"/>
    </row>
    <row r="115" spans="1:4" ht="17.100000000000001" customHeight="1" x14ac:dyDescent="0.25">
      <c r="A115" s="25" t="s">
        <v>140</v>
      </c>
      <c r="B115" s="23"/>
      <c r="C115" s="26">
        <v>132</v>
      </c>
      <c r="D115" s="31"/>
    </row>
    <row r="116" spans="1:4" ht="17.100000000000001" customHeight="1" x14ac:dyDescent="0.25">
      <c r="A116" s="25" t="s">
        <v>141</v>
      </c>
      <c r="B116" s="22"/>
      <c r="C116" s="26">
        <v>283.05</v>
      </c>
      <c r="D116" s="31"/>
    </row>
    <row r="117" spans="1:4" ht="17.100000000000001" customHeight="1" x14ac:dyDescent="0.25">
      <c r="A117" s="25" t="s">
        <v>142</v>
      </c>
      <c r="B117" s="22"/>
      <c r="C117" s="26">
        <v>72</v>
      </c>
      <c r="D117" s="31"/>
    </row>
    <row r="118" spans="1:4" ht="17.100000000000001" customHeight="1" x14ac:dyDescent="0.25">
      <c r="A118" s="25" t="s">
        <v>143</v>
      </c>
      <c r="B118" s="22"/>
      <c r="C118" s="26">
        <v>84</v>
      </c>
      <c r="D118" s="31"/>
    </row>
    <row r="119" spans="1:4" ht="17.100000000000001" customHeight="1" x14ac:dyDescent="0.25">
      <c r="A119" s="25" t="s">
        <v>144</v>
      </c>
      <c r="B119" s="22"/>
      <c r="C119" s="26">
        <v>162</v>
      </c>
      <c r="D119" s="31"/>
    </row>
    <row r="120" spans="1:4" ht="17.100000000000001" customHeight="1" x14ac:dyDescent="0.25">
      <c r="A120" s="25" t="s">
        <v>145</v>
      </c>
      <c r="B120" s="22"/>
      <c r="C120" s="26">
        <v>300</v>
      </c>
      <c r="D120" s="31"/>
    </row>
    <row r="121" spans="1:4" ht="17.100000000000001" customHeight="1" x14ac:dyDescent="0.25">
      <c r="A121" s="25" t="s">
        <v>146</v>
      </c>
      <c r="B121" s="22"/>
      <c r="C121" s="26">
        <v>51</v>
      </c>
      <c r="D121" s="31"/>
    </row>
    <row r="122" spans="1:4" ht="17.100000000000001" customHeight="1" x14ac:dyDescent="0.25">
      <c r="A122" s="25" t="s">
        <v>147</v>
      </c>
      <c r="B122" s="22"/>
      <c r="C122" s="26">
        <v>288</v>
      </c>
      <c r="D122" s="31"/>
    </row>
    <row r="123" spans="1:4" ht="17.100000000000001" customHeight="1" x14ac:dyDescent="0.25">
      <c r="A123" s="25" t="s">
        <v>148</v>
      </c>
      <c r="B123" s="23"/>
      <c r="C123" s="26">
        <v>242</v>
      </c>
      <c r="D123" s="31"/>
    </row>
    <row r="124" spans="1:4" ht="17.100000000000001" customHeight="1" x14ac:dyDescent="0.25">
      <c r="A124" s="25" t="s">
        <v>149</v>
      </c>
      <c r="B124" s="22"/>
      <c r="C124" s="26">
        <v>288</v>
      </c>
      <c r="D124" s="31"/>
    </row>
    <row r="125" spans="1:4" ht="17.100000000000001" customHeight="1" x14ac:dyDescent="0.25">
      <c r="A125" s="25" t="s">
        <v>150</v>
      </c>
      <c r="B125" s="22"/>
      <c r="C125" s="26">
        <v>115.33</v>
      </c>
      <c r="D125" s="31"/>
    </row>
    <row r="126" spans="1:4" ht="17.100000000000001" customHeight="1" x14ac:dyDescent="0.25">
      <c r="A126" s="25" t="s">
        <v>151</v>
      </c>
      <c r="B126" s="22"/>
      <c r="C126" s="26">
        <v>75</v>
      </c>
      <c r="D126" s="31"/>
    </row>
    <row r="127" spans="1:4" ht="17.100000000000001" customHeight="1" x14ac:dyDescent="0.25">
      <c r="A127" s="25" t="s">
        <v>152</v>
      </c>
      <c r="B127" s="22"/>
      <c r="C127" s="26">
        <v>126</v>
      </c>
      <c r="D127" s="31"/>
    </row>
    <row r="128" spans="1:4" ht="17.100000000000001" customHeight="1" x14ac:dyDescent="0.25">
      <c r="A128" s="25" t="s">
        <v>153</v>
      </c>
      <c r="B128" s="22"/>
      <c r="C128" s="26">
        <v>378</v>
      </c>
      <c r="D128" s="31"/>
    </row>
    <row r="129" spans="1:4" ht="17.100000000000001" customHeight="1" x14ac:dyDescent="0.25">
      <c r="A129" s="25" t="s">
        <v>154</v>
      </c>
      <c r="B129" s="22"/>
      <c r="C129" s="26">
        <v>600</v>
      </c>
      <c r="D129" s="31"/>
    </row>
    <row r="130" spans="1:4" x14ac:dyDescent="0.25">
      <c r="A130" s="38" t="s">
        <v>27</v>
      </c>
      <c r="B130" s="38"/>
      <c r="C130" s="13">
        <v>0</v>
      </c>
    </row>
    <row r="131" spans="1:4" x14ac:dyDescent="0.25">
      <c r="A131" s="38" t="s">
        <v>28</v>
      </c>
      <c r="B131" s="38"/>
      <c r="C131" s="11">
        <v>1951.32</v>
      </c>
    </row>
    <row r="132" spans="1:4" x14ac:dyDescent="0.25">
      <c r="A132" s="38" t="s">
        <v>29</v>
      </c>
      <c r="B132" s="38"/>
      <c r="C132" s="11">
        <f>C133+C134+C135</f>
        <v>1055979.6800000002</v>
      </c>
    </row>
    <row r="133" spans="1:4" x14ac:dyDescent="0.25">
      <c r="A133" s="38" t="s">
        <v>121</v>
      </c>
      <c r="B133" s="38"/>
      <c r="C133" s="11">
        <v>11684</v>
      </c>
    </row>
    <row r="134" spans="1:4" x14ac:dyDescent="0.25">
      <c r="A134" s="38" t="s">
        <v>60</v>
      </c>
      <c r="B134" s="38"/>
      <c r="C134" s="11">
        <v>0</v>
      </c>
    </row>
    <row r="135" spans="1:4" x14ac:dyDescent="0.25">
      <c r="A135" s="38" t="s">
        <v>67</v>
      </c>
      <c r="B135" s="38"/>
      <c r="C135" s="11">
        <v>1044295.6800000001</v>
      </c>
    </row>
    <row r="136" spans="1:4" x14ac:dyDescent="0.25">
      <c r="A136" s="38" t="s">
        <v>30</v>
      </c>
      <c r="B136" s="38"/>
      <c r="C136" s="11">
        <v>0</v>
      </c>
    </row>
    <row r="137" spans="1:4" x14ac:dyDescent="0.25">
      <c r="A137" s="38" t="s">
        <v>31</v>
      </c>
      <c r="B137" s="38"/>
      <c r="C137" s="11">
        <f>C138+C139</f>
        <v>39600</v>
      </c>
    </row>
    <row r="138" spans="1:4" x14ac:dyDescent="0.25">
      <c r="A138" s="38" t="s">
        <v>61</v>
      </c>
      <c r="B138" s="38"/>
      <c r="C138" s="11">
        <v>39600</v>
      </c>
    </row>
    <row r="139" spans="1:4" x14ac:dyDescent="0.25">
      <c r="A139" s="38" t="s">
        <v>75</v>
      </c>
      <c r="B139" s="38"/>
      <c r="C139" s="11">
        <v>0</v>
      </c>
    </row>
    <row r="140" spans="1:4" x14ac:dyDescent="0.25">
      <c r="A140" s="38" t="s">
        <v>32</v>
      </c>
      <c r="B140" s="38"/>
      <c r="C140" s="11">
        <f>C141+C142</f>
        <v>348692.59</v>
      </c>
    </row>
    <row r="141" spans="1:4" x14ac:dyDescent="0.25">
      <c r="A141" s="38" t="s">
        <v>46</v>
      </c>
      <c r="B141" s="38"/>
      <c r="C141" s="11">
        <v>348692.59</v>
      </c>
    </row>
    <row r="142" spans="1:4" x14ac:dyDescent="0.25">
      <c r="A142" s="38" t="s">
        <v>59</v>
      </c>
      <c r="B142" s="38"/>
      <c r="C142" s="11">
        <v>0</v>
      </c>
    </row>
    <row r="143" spans="1:4" x14ac:dyDescent="0.25">
      <c r="A143" s="46" t="s">
        <v>33</v>
      </c>
      <c r="B143" s="46"/>
      <c r="C143" s="16">
        <f>C148+C144+C146+C145+C147</f>
        <v>1052131.45</v>
      </c>
    </row>
    <row r="144" spans="1:4" x14ac:dyDescent="0.25">
      <c r="A144" s="38" t="s">
        <v>53</v>
      </c>
      <c r="B144" s="38"/>
      <c r="C144" s="11">
        <v>4117.3900000000003</v>
      </c>
    </row>
    <row r="145" spans="1:3" x14ac:dyDescent="0.25">
      <c r="A145" s="38" t="s">
        <v>54</v>
      </c>
      <c r="B145" s="38"/>
      <c r="C145" s="11">
        <v>91292.5</v>
      </c>
    </row>
    <row r="146" spans="1:3" x14ac:dyDescent="0.25">
      <c r="A146" s="38" t="s">
        <v>76</v>
      </c>
      <c r="B146" s="38"/>
      <c r="C146" s="11">
        <v>1561.77</v>
      </c>
    </row>
    <row r="147" spans="1:3" x14ac:dyDescent="0.25">
      <c r="A147" s="38" t="s">
        <v>55</v>
      </c>
      <c r="B147" s="38"/>
      <c r="C147" s="11">
        <v>936986.48</v>
      </c>
    </row>
    <row r="148" spans="1:3" x14ac:dyDescent="0.25">
      <c r="A148" s="38" t="s">
        <v>48</v>
      </c>
      <c r="B148" s="38"/>
      <c r="C148" s="11">
        <v>18173.310000000001</v>
      </c>
    </row>
    <row r="149" spans="1:3" x14ac:dyDescent="0.25">
      <c r="A149" s="46" t="s">
        <v>34</v>
      </c>
      <c r="B149" s="46"/>
      <c r="C149" s="17">
        <f>C150+C151+C152+C157</f>
        <v>1004613.58</v>
      </c>
    </row>
    <row r="150" spans="1:3" x14ac:dyDescent="0.25">
      <c r="A150" s="45" t="s">
        <v>175</v>
      </c>
      <c r="B150" s="45"/>
      <c r="C150" s="3">
        <v>681357.22</v>
      </c>
    </row>
    <row r="151" spans="1:3" x14ac:dyDescent="0.25">
      <c r="A151" s="45" t="s">
        <v>176</v>
      </c>
      <c r="B151" s="45"/>
      <c r="C151" s="3">
        <v>143085.01</v>
      </c>
    </row>
    <row r="152" spans="1:3" s="19" customFormat="1" ht="14.25" x14ac:dyDescent="0.2">
      <c r="A152" s="47" t="s">
        <v>177</v>
      </c>
      <c r="B152" s="47"/>
      <c r="C152" s="5">
        <f>C153+C154+C156+C155</f>
        <v>33791</v>
      </c>
    </row>
    <row r="153" spans="1:3" x14ac:dyDescent="0.25">
      <c r="A153" s="45" t="s">
        <v>161</v>
      </c>
      <c r="B153" s="45"/>
      <c r="C153" s="29">
        <v>1845.73</v>
      </c>
    </row>
    <row r="154" spans="1:3" x14ac:dyDescent="0.25">
      <c r="A154" s="45" t="s">
        <v>162</v>
      </c>
      <c r="B154" s="45"/>
      <c r="C154" s="29">
        <v>15191.75</v>
      </c>
    </row>
    <row r="155" spans="1:3" x14ac:dyDescent="0.25">
      <c r="A155" s="45" t="s">
        <v>163</v>
      </c>
      <c r="B155" s="45"/>
      <c r="C155" s="29">
        <v>16753.52</v>
      </c>
    </row>
    <row r="156" spans="1:3" x14ac:dyDescent="0.25">
      <c r="A156" s="45" t="s">
        <v>164</v>
      </c>
      <c r="B156" s="45"/>
      <c r="C156" s="29"/>
    </row>
    <row r="157" spans="1:3" s="19" customFormat="1" ht="14.25" x14ac:dyDescent="0.2">
      <c r="A157" s="47" t="s">
        <v>178</v>
      </c>
      <c r="B157" s="47"/>
      <c r="C157" s="5">
        <f>SUM(C158:C168)</f>
        <v>146380.34999999998</v>
      </c>
    </row>
    <row r="158" spans="1:3" s="19" customFormat="1" x14ac:dyDescent="0.2">
      <c r="A158" s="45" t="s">
        <v>165</v>
      </c>
      <c r="B158" s="45"/>
      <c r="C158" s="29">
        <v>567.91999999999996</v>
      </c>
    </row>
    <row r="159" spans="1:3" ht="15" customHeight="1" x14ac:dyDescent="0.25">
      <c r="A159" s="45" t="s">
        <v>166</v>
      </c>
      <c r="B159" s="45"/>
      <c r="C159" s="29">
        <v>5537.18</v>
      </c>
    </row>
    <row r="160" spans="1:3" ht="15" customHeight="1" x14ac:dyDescent="0.25">
      <c r="A160" s="45" t="s">
        <v>167</v>
      </c>
      <c r="B160" s="45"/>
      <c r="C160" s="29">
        <v>2981.56</v>
      </c>
    </row>
    <row r="161" spans="1:3" ht="15" customHeight="1" x14ac:dyDescent="0.25">
      <c r="A161" s="45" t="s">
        <v>168</v>
      </c>
      <c r="B161" s="45"/>
      <c r="C161" s="29">
        <v>6531.03</v>
      </c>
    </row>
    <row r="162" spans="1:3" x14ac:dyDescent="0.25">
      <c r="A162" s="45" t="s">
        <v>169</v>
      </c>
      <c r="B162" s="45"/>
      <c r="C162" s="29">
        <v>2555.62</v>
      </c>
    </row>
    <row r="163" spans="1:3" x14ac:dyDescent="0.25">
      <c r="A163" s="45" t="s">
        <v>170</v>
      </c>
      <c r="B163" s="45"/>
      <c r="C163" s="29">
        <v>5111.24</v>
      </c>
    </row>
    <row r="164" spans="1:3" x14ac:dyDescent="0.25">
      <c r="A164" s="45" t="s">
        <v>171</v>
      </c>
      <c r="B164" s="45" t="s">
        <v>50</v>
      </c>
      <c r="C164" s="29">
        <v>34074.959999999999</v>
      </c>
    </row>
    <row r="165" spans="1:3" x14ac:dyDescent="0.25">
      <c r="A165" s="45" t="s">
        <v>172</v>
      </c>
      <c r="B165" s="45" t="s">
        <v>51</v>
      </c>
      <c r="C165" s="29">
        <v>62896.7</v>
      </c>
    </row>
    <row r="166" spans="1:3" x14ac:dyDescent="0.25">
      <c r="A166" s="45" t="s">
        <v>173</v>
      </c>
      <c r="B166" s="45" t="s">
        <v>51</v>
      </c>
      <c r="C166" s="29">
        <v>3833.43</v>
      </c>
    </row>
    <row r="167" spans="1:3" x14ac:dyDescent="0.25">
      <c r="A167" s="45" t="s">
        <v>174</v>
      </c>
      <c r="B167" s="45"/>
      <c r="C167" s="29">
        <v>13062.07</v>
      </c>
    </row>
    <row r="168" spans="1:3" x14ac:dyDescent="0.25">
      <c r="A168" s="45" t="s">
        <v>159</v>
      </c>
      <c r="B168" s="45"/>
      <c r="C168" s="29">
        <v>9228.64</v>
      </c>
    </row>
    <row r="169" spans="1:3" x14ac:dyDescent="0.25">
      <c r="A169" s="46" t="s">
        <v>35</v>
      </c>
      <c r="B169" s="46"/>
      <c r="C169" s="12">
        <f>C170</f>
        <v>66332.11</v>
      </c>
    </row>
    <row r="170" spans="1:3" x14ac:dyDescent="0.25">
      <c r="A170" s="38" t="s">
        <v>49</v>
      </c>
      <c r="B170" s="38"/>
      <c r="C170" s="13">
        <v>66332.11</v>
      </c>
    </row>
    <row r="171" spans="1:3" ht="15.75" customHeight="1" x14ac:dyDescent="0.25">
      <c r="A171" s="46" t="s">
        <v>36</v>
      </c>
      <c r="B171" s="46"/>
      <c r="C171" s="13">
        <f>C20+C36+C93+C143+C149+C169</f>
        <v>6585677.3100000005</v>
      </c>
    </row>
    <row r="172" spans="1:3" x14ac:dyDescent="0.25">
      <c r="A172" s="46" t="s">
        <v>37</v>
      </c>
      <c r="B172" s="46"/>
      <c r="C172" s="13">
        <f>C17-C171</f>
        <v>-284873.54999999981</v>
      </c>
    </row>
    <row r="173" spans="1:3" x14ac:dyDescent="0.25">
      <c r="A173" s="46" t="s">
        <v>157</v>
      </c>
      <c r="B173" s="46"/>
      <c r="C173" s="13">
        <f>B2+C17-B17+B9</f>
        <v>-1391817.8999999994</v>
      </c>
    </row>
    <row r="176" spans="1:3" x14ac:dyDescent="0.25">
      <c r="A176" s="18" t="s">
        <v>52</v>
      </c>
      <c r="B176" s="6" t="s">
        <v>62</v>
      </c>
    </row>
    <row r="177" spans="1:2" x14ac:dyDescent="0.25">
      <c r="A177" s="18"/>
    </row>
    <row r="178" spans="1:2" x14ac:dyDescent="0.25">
      <c r="A178" s="18" t="s">
        <v>63</v>
      </c>
      <c r="B178" s="6" t="s">
        <v>158</v>
      </c>
    </row>
  </sheetData>
  <mergeCells count="88">
    <mergeCell ref="A68:B68"/>
    <mergeCell ref="A69:B69"/>
    <mergeCell ref="A70:B70"/>
    <mergeCell ref="A22:B22"/>
    <mergeCell ref="A24:B24"/>
    <mergeCell ref="A34:B34"/>
    <mergeCell ref="A33:B33"/>
    <mergeCell ref="A36:B36"/>
    <mergeCell ref="A37:B37"/>
    <mergeCell ref="A39:B39"/>
    <mergeCell ref="A23:B23"/>
    <mergeCell ref="A38:B38"/>
    <mergeCell ref="A35:B35"/>
    <mergeCell ref="A1:C1"/>
    <mergeCell ref="A19:B19"/>
    <mergeCell ref="A20:B20"/>
    <mergeCell ref="A21:B21"/>
    <mergeCell ref="A18:C18"/>
    <mergeCell ref="A76:B76"/>
    <mergeCell ref="A72:B72"/>
    <mergeCell ref="A144:B144"/>
    <mergeCell ref="A142:B142"/>
    <mergeCell ref="A143:B143"/>
    <mergeCell ref="A96:B96"/>
    <mergeCell ref="A141:B141"/>
    <mergeCell ref="A134:B134"/>
    <mergeCell ref="A140:B140"/>
    <mergeCell ref="A93:B93"/>
    <mergeCell ref="A87:B87"/>
    <mergeCell ref="A86:B86"/>
    <mergeCell ref="A74:B74"/>
    <mergeCell ref="A73:B73"/>
    <mergeCell ref="A79:B79"/>
    <mergeCell ref="A139:B139"/>
    <mergeCell ref="A89:B89"/>
    <mergeCell ref="A167:B167"/>
    <mergeCell ref="A163:B163"/>
    <mergeCell ref="A161:B161"/>
    <mergeCell ref="A166:B166"/>
    <mergeCell ref="A164:B164"/>
    <mergeCell ref="A148:B148"/>
    <mergeCell ref="A150:B150"/>
    <mergeCell ref="A153:B153"/>
    <mergeCell ref="A154:B154"/>
    <mergeCell ref="A157:B157"/>
    <mergeCell ref="A165:B165"/>
    <mergeCell ref="A158:B158"/>
    <mergeCell ref="A145:B145"/>
    <mergeCell ref="A146:B146"/>
    <mergeCell ref="A156:B156"/>
    <mergeCell ref="A173:B173"/>
    <mergeCell ref="A172:B172"/>
    <mergeCell ref="A170:B170"/>
    <mergeCell ref="A169:B169"/>
    <mergeCell ref="A171:B171"/>
    <mergeCell ref="A168:B168"/>
    <mergeCell ref="A162:B162"/>
    <mergeCell ref="A131:B131"/>
    <mergeCell ref="A138:B138"/>
    <mergeCell ref="A130:B130"/>
    <mergeCell ref="A132:B132"/>
    <mergeCell ref="A136:B136"/>
    <mergeCell ref="A137:B137"/>
    <mergeCell ref="A133:B133"/>
    <mergeCell ref="A135:B135"/>
    <mergeCell ref="A147:B147"/>
    <mergeCell ref="A160:B160"/>
    <mergeCell ref="A159:B159"/>
    <mergeCell ref="A155:B155"/>
    <mergeCell ref="A149:B149"/>
    <mergeCell ref="A151:B151"/>
    <mergeCell ref="A152:B152"/>
    <mergeCell ref="A71:B71"/>
    <mergeCell ref="A94:B94"/>
    <mergeCell ref="A95:B95"/>
    <mergeCell ref="A77:B77"/>
    <mergeCell ref="A78:B78"/>
    <mergeCell ref="A80:B80"/>
    <mergeCell ref="A81:B81"/>
    <mergeCell ref="A82:B82"/>
    <mergeCell ref="A83:B83"/>
    <mergeCell ref="A84:B84"/>
    <mergeCell ref="A88:B88"/>
    <mergeCell ref="A90:B90"/>
    <mergeCell ref="A91:B91"/>
    <mergeCell ref="A85:B85"/>
    <mergeCell ref="A92:B92"/>
    <mergeCell ref="A75:B75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2024-03-30T13:22:14Z</dcterms:modified>
</cp:coreProperties>
</file>