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94A3FE0-84BF-46A7-B5F8-4C7351BA39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1" i="1" l="1"/>
  <c r="C23" i="1"/>
  <c r="C67" i="1"/>
  <c r="C34" i="1"/>
  <c r="C61" i="1"/>
  <c r="C125" i="1" l="1"/>
  <c r="C4" i="1" l="1"/>
  <c r="B4" i="1"/>
  <c r="C50" i="1"/>
  <c r="C28" i="1" l="1"/>
  <c r="C104" i="1" l="1"/>
  <c r="C110" i="1" l="1"/>
  <c r="C10" i="1"/>
  <c r="B10" i="1"/>
  <c r="C16" i="1" l="1"/>
  <c r="B16" i="1"/>
  <c r="C150" i="1" l="1"/>
  <c r="C146" i="1"/>
  <c r="C122" i="1" l="1"/>
  <c r="C116" i="1" l="1"/>
  <c r="C54" i="1" l="1"/>
  <c r="C31" i="1" s="1"/>
  <c r="C113" i="1" l="1"/>
  <c r="C64" i="1" s="1"/>
  <c r="C19" i="1"/>
  <c r="C148" i="1" l="1"/>
  <c r="C149" i="1" l="1"/>
</calcChain>
</file>

<file path=xl/sharedStrings.xml><?xml version="1.0" encoding="utf-8"?>
<sst xmlns="http://schemas.openxmlformats.org/spreadsheetml/2006/main" count="160" uniqueCount="156">
  <si>
    <t>Оплачено тыс.руб.</t>
  </si>
  <si>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</si>
  <si>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</si>
  <si>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</si>
  <si>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</si>
  <si>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</si>
  <si>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</si>
  <si>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</si>
  <si>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</si>
  <si>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</si>
  <si>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</si>
  <si>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</si>
  <si>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</si>
  <si>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</si>
  <si>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</si>
  <si>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</si>
  <si>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</si>
  <si>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</si>
  <si>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</si>
  <si>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</si>
  <si>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</si>
  <si>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</si>
  <si>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</si>
  <si>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</si>
  <si>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</si>
  <si>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</si>
  <si>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</si>
  <si>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</si>
  <si>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</si>
  <si>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</si>
  <si>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</si>
  <si>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</si>
  <si>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</si>
  <si>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</si>
  <si>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</si>
  <si>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</si>
  <si>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</si>
  <si>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</si>
  <si>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</si>
  <si>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</si>
  <si>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</si>
  <si>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</si>
  <si>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</si>
  <si>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</si>
  <si>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</si>
  <si>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</si>
  <si>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</si>
  <si>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Утилизация люминесцентных ламп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</si>
  <si>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</si>
  <si>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</si>
  <si>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</si>
  <si>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</si>
  <si>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Заработная плата АУП</t>
  </si>
  <si>
    <t xml:space="preserve">    Прочие расходы</t>
  </si>
  <si>
    <t xml:space="preserve">            Сопровождение интернет ресурса</t>
  </si>
  <si>
    <t xml:space="preserve">    Расходы административно-хоз. персонала</t>
  </si>
  <si>
    <t xml:space="preserve">            Канцелярские расходы</t>
  </si>
  <si>
    <t xml:space="preserve">            Настройка программного обеспечения</t>
  </si>
  <si>
    <t xml:space="preserve">            Юридические услуги</t>
  </si>
  <si>
    <t xml:space="preserve">            Аренда помещений</t>
  </si>
  <si>
    <t>Директор</t>
  </si>
  <si>
    <t>Бабынина Л.С.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</si>
  <si>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</si>
  <si>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</si>
  <si>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</si>
  <si>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</si>
  <si>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</si>
  <si>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</si>
  <si>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 xml:space="preserve">            "Система ГАРАНТ"</t>
  </si>
  <si>
    <t>Полив зеленых насаждений</t>
  </si>
  <si>
    <t>Утилицация природных отходов</t>
  </si>
  <si>
    <t xml:space="preserve">            Почтовые расходы</t>
  </si>
  <si>
    <t>Остаток денежных средств на 01.01.2022 года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</si>
  <si>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</si>
  <si>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</si>
  <si>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</si>
  <si>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</si>
  <si>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</si>
  <si>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</si>
  <si>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</si>
  <si>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Обслуживание домофонов</t>
  </si>
  <si>
    <t>2.4. Аварийное обслуживание</t>
  </si>
  <si>
    <t>2.5. Техническое обслуживание внутридомового газового оборудования (1 раз в 3 года)</t>
  </si>
  <si>
    <t>2.6. Диагностика ВГДО 1 раз в 5 лет</t>
  </si>
  <si>
    <t>2.7. Техническое обслуживание индивидуального теплового пункта</t>
  </si>
  <si>
    <t xml:space="preserve">          Амортизация</t>
  </si>
  <si>
    <t xml:space="preserve">           Аренда автомобиля</t>
  </si>
  <si>
    <t xml:space="preserve">            Услуги связи и интернет</t>
  </si>
  <si>
    <t xml:space="preserve">            Информационные услуги поддержка 1с</t>
  </si>
  <si>
    <t xml:space="preserve">            Сдача электронной отчетности</t>
  </si>
  <si>
    <t xml:space="preserve">            Ремонт и обслуживание оргтех</t>
  </si>
  <si>
    <t xml:space="preserve">           Офисное оборудование</t>
  </si>
  <si>
    <t>2.1. Госпошлина, пеня</t>
  </si>
  <si>
    <t>2.8. Техническое обслуживание ОДПУТЭ</t>
  </si>
  <si>
    <t>Опрессовка системы отопления и горячего водоснабжения</t>
  </si>
  <si>
    <t xml:space="preserve">1.2. Электроэнергия ОДН </t>
  </si>
  <si>
    <t xml:space="preserve">Экспертиза </t>
  </si>
  <si>
    <t xml:space="preserve">Ремонт </t>
  </si>
  <si>
    <t>Пеня</t>
  </si>
  <si>
    <t xml:space="preserve">            Обучение сотрудников</t>
  </si>
  <si>
    <t xml:space="preserve">           Размещение объявления</t>
  </si>
  <si>
    <t xml:space="preserve">           Хоз. расходы</t>
  </si>
  <si>
    <t xml:space="preserve">            ГСМ</t>
  </si>
  <si>
    <t>Песок в мешках 50 кг.
Склад материалов
Авансовый отчет УЭР00000001 от 25.01.2022 13:03:11</t>
  </si>
  <si>
    <t>Перчатки трикотажные хб с ПВХ
Склад материалов
Поступление товаров и услуг УЭР00000032 от 25.01.2022 16:00:01</t>
  </si>
  <si>
    <t>стиральный порошок
Склад материалов
Поступление товаров и услуг УЭР00000032 от 25.01.2022 16:00:01</t>
  </si>
  <si>
    <t>мешки для мусора 60л
Склад материалов
Поступление товаров и услуг УЭР00000569 от 22.10.2021 15:49:22</t>
  </si>
  <si>
    <t>Дорожка коврик ширина  90 см
Склад материалов
Авансовый отчет УЭР00000001 от 25.01.2022 13:03:11</t>
  </si>
  <si>
    <t>чистящее средство  Пемолюкс
Склад материалов
Поступление товаров и услуг УЭР00000032 от 25.01.2022 16:00:01</t>
  </si>
  <si>
    <t>мешки для мусора 30л
Склад материалов
Поступление товаров и услуг УЭР00000032 от 25.01.2022 16:00:01</t>
  </si>
  <si>
    <t>Перчатки нитриловые
Склад материалов
Поступление товаров и услуг УЭР00000032 от 25.01.2022 16:00:01</t>
  </si>
  <si>
    <t>Тряпка для пола Лайма 80*100
Склад материалов
Поступление товаров и услуг УЭР00000032 от 25.01.2022 16:00:01</t>
  </si>
  <si>
    <t>чистящее средство Чистин
Склад материалов
Поступление товаров и услуг УЭР00000032 от 25.01.2022 16:00:01</t>
  </si>
  <si>
    <t>Салфетки микрофибра 40*40
Склад материалов
Поступление товаров и услуг УЭР00000032 от 25.01.2022 16:00:01</t>
  </si>
  <si>
    <t>Перчатки резиновые Латекс
Склад материалов
Поступление товаров и услуг УЭР00000298 от 15.04.2022 10:00:00</t>
  </si>
  <si>
    <t>Салфетки микрофибра 50*60
Склад материалов
Поступление товаров и услуг УЭР00000298 от 15.04.2022 10:00:00</t>
  </si>
  <si>
    <t>Средство для мытья пола Help 5л
Склад материалов
Поступление товаров и услуг УЭР00000298 от 15.04.2022 10:00:00</t>
  </si>
  <si>
    <t>Полотно ХП
Склад материалов
Поступление товаров и услуг УЭР00000329 от 04.05.2022 17:12:18</t>
  </si>
  <si>
    <t>Распылитель
Основной склад
Поступление товаров и услуг УЭР00000543 от 19.07.2022 20:00:03</t>
  </si>
  <si>
    <t>Бензин АИ-92
Основной склад
Поступление товаров и услуг УЭР00000614 от 31.08.2022 12:01:15</t>
  </si>
  <si>
    <t>Веник Сорго
Основной склад
Поступление товаров и услуг УЭР00000701 от 28.09.2022 16:22:50</t>
  </si>
  <si>
    <t>Жидкость для стекол Золушка 750 г
Основной склад
Поступление товаров и услуг УЭР00000583 от 01.08.2022 0:00:03</t>
  </si>
  <si>
    <t>мешки для мусора 120
Основной склад
Поступление товаров и услуг УЭР00000583 от 01.08.2022 0:00:03</t>
  </si>
  <si>
    <t>мешки для мусора 60л
Основной склад
Поступление товаров и услуг УЭР00000701 от 28.09.2022 16:22:50</t>
  </si>
  <si>
    <t>Салфетка из микрофибры для пола
Основной склад
Поступление товаров и услуг УЭР00000701 от 28.09.2022 16:22:50</t>
  </si>
  <si>
    <t>Тряпка для пола
Основной склад
Авансовый отчет УЭР00000044 от 09.12.2022 10:26:57</t>
  </si>
  <si>
    <t>Мешки для мусора 20л.
Склад материалов
Поступление товаров и услуг УЭР00000032 от 25.01.2022 16:00:01</t>
  </si>
  <si>
    <t>мыло хоз.
Склад материалов
Поступление товаров и услуг УЭР00000032 от 25.01.2022 16:00:01</t>
  </si>
  <si>
    <t xml:space="preserve">    Страховые взносы</t>
  </si>
  <si>
    <t>Остаток денежных средств на 01.01.2023 года</t>
  </si>
  <si>
    <t xml:space="preserve">         Спецодежда и инвентарь </t>
  </si>
  <si>
    <t>Годовая отчетность о расходовании полученных денежных средств по многоквартирному дому № 29 по улице Н.Островского за 2022 год</t>
  </si>
  <si>
    <t>Саморез 3,5-*51</t>
  </si>
  <si>
    <t>Бита</t>
  </si>
  <si>
    <t>Ручка-скоба</t>
  </si>
  <si>
    <t>Комплект линеек LED 32 Вт</t>
  </si>
  <si>
    <t>крепление</t>
  </si>
  <si>
    <t>Лампа свеча  7Вт</t>
  </si>
  <si>
    <t xml:space="preserve">переходник под резиновый шланг лат. </t>
  </si>
  <si>
    <t>Хомут червячный 19*26</t>
  </si>
  <si>
    <t>Хомут червячный 20*32</t>
  </si>
  <si>
    <t>Лампа LED 07Вт</t>
  </si>
  <si>
    <t>Подводка для воды</t>
  </si>
  <si>
    <t>Лен сантехнический</t>
  </si>
  <si>
    <t>Услуги по отключению и повторному пуску газа</t>
  </si>
  <si>
    <t xml:space="preserve">Колесо для контейнера пов. с торм. </t>
  </si>
  <si>
    <t>Галит
Склад материалов
Поступление товаров и услуг УЭР00000006 от 10.01.2022 16:55:03</t>
  </si>
  <si>
    <t>Колесо для контейнера непов.</t>
  </si>
  <si>
    <t>Белизна 
Склад материалов
Поступление товаров и услуг УЭР00000032 от 25.01.2022 16:00:01</t>
  </si>
  <si>
    <t>Средство для мытья пола Лайма
Склад материалов
Поступление товаров и услуг УЭР00000569 от 22.10.2021 15:49:22</t>
  </si>
  <si>
    <t>Колесная опора поворотная с тормозом</t>
  </si>
  <si>
    <t>Пиломатериал хвойных пород (профилированный) 40х60</t>
  </si>
  <si>
    <t>Жавель Син. Таблетки</t>
  </si>
  <si>
    <t>Средство для мытья пола Локус 
Основной склад
Поступление товаров и услуг УЭР00000986 от 21.11.2022 17:33:00</t>
  </si>
  <si>
    <t>Щетка+совок набор 
Основной склад
Поступление товаров и услуг УЭР00000583 от 01.08.2022 0:00:03</t>
  </si>
  <si>
    <t xml:space="preserve">         Реестр собственников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</si>
</sst>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0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0" xfId="0" applyFont="1" applyAlignment="1">
      <alignment horizontal="lef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" fontId="1" fillId="0" borderId="1" xfId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5"/>
  <sheetViews>
    <sheetView tabSelected="1" workbookViewId="0">
      <selection sqref="A1:C150"/>
    </sheetView>
  </sheetViews>
  <sheetFormatPr defaultRowHeight="15" x14ac:dyDescent="0.25"/>
  <cols>
    <col min="1" max="1" width="56.42578125" style="9" customWidth="1"/>
    <col min="2" max="2" width="19.85546875" style="9" customWidth="1"/>
    <col min="3" max="3" width="18.42578125" style="9" bestFit="1" customWidth="1"/>
    <col min="4" max="16384" width="9.140625" style="9"/>
  </cols>
  <sheetData>
    <row r="1" spans="1:8" ht="30" customHeight="1" x14ac:dyDescent="0.25">
      <c r="A1" s="35" t="s">
        <v>131</v>
      </c>
      <c r="B1" s="35"/>
      <c r="C1" s="35"/>
    </row>
    <row r="2" spans="1:8" x14ac:dyDescent="0.25">
      <c r="A2" s="26" t="s">
        <v>72</v>
      </c>
      <c r="B2" s="10">
        <v>-131752.12</v>
      </c>
      <c r="C2" s="26"/>
    </row>
    <row r="3" spans="1:8" x14ac:dyDescent="0.25">
      <c r="A3" s="11" t="s">
        <v>8</v>
      </c>
      <c r="B3" s="11" t="s">
        <v>40</v>
      </c>
      <c r="C3" s="11" t="s">
        <v>41</v>
      </c>
      <c r="D3" s="12"/>
      <c r="E3" s="12"/>
      <c r="F3" s="12"/>
      <c r="G3" s="12"/>
      <c r="H3" s="12"/>
    </row>
    <row r="4" spans="1:8" x14ac:dyDescent="0.25">
      <c r="A4" s="13" t="s">
        <v>1</v>
      </c>
      <c r="B4" s="13">
        <f>B5+B6+B7+B9</f>
        <v>1326978.8599999999</v>
      </c>
      <c r="C4" s="13">
        <f>C5+C6+C7+C9</f>
        <v>1118048.77</v>
      </c>
      <c r="D4" s="12"/>
      <c r="E4" s="12"/>
      <c r="F4" s="12"/>
      <c r="G4" s="12"/>
      <c r="H4" s="12"/>
    </row>
    <row r="5" spans="1:8" x14ac:dyDescent="0.25">
      <c r="A5" s="14" t="s">
        <v>2</v>
      </c>
      <c r="B5" s="14">
        <v>1045790.44</v>
      </c>
      <c r="C5" s="14">
        <v>887630.13</v>
      </c>
    </row>
    <row r="6" spans="1:8" x14ac:dyDescent="0.25">
      <c r="A6" s="14" t="s">
        <v>95</v>
      </c>
      <c r="B6" s="14">
        <v>208750.72</v>
      </c>
      <c r="C6" s="14">
        <v>165959.98000000001</v>
      </c>
    </row>
    <row r="7" spans="1:8" x14ac:dyDescent="0.25">
      <c r="A7" s="13" t="s">
        <v>76</v>
      </c>
      <c r="B7" s="14">
        <v>72437.7</v>
      </c>
      <c r="C7" s="14">
        <v>64458.66</v>
      </c>
    </row>
    <row r="8" spans="1:8" x14ac:dyDescent="0.25">
      <c r="A8" s="13" t="s">
        <v>39</v>
      </c>
      <c r="B8" s="7">
        <v>0</v>
      </c>
      <c r="C8" s="14">
        <v>0</v>
      </c>
    </row>
    <row r="9" spans="1:8" x14ac:dyDescent="0.25">
      <c r="A9" s="13" t="s">
        <v>65</v>
      </c>
      <c r="B9" s="14">
        <v>0</v>
      </c>
      <c r="C9" s="14">
        <v>0</v>
      </c>
    </row>
    <row r="10" spans="1:8" x14ac:dyDescent="0.25">
      <c r="A10" s="13" t="s">
        <v>3</v>
      </c>
      <c r="B10" s="14">
        <f>B11+B12+B13+B14+B15</f>
        <v>0</v>
      </c>
      <c r="C10" s="14">
        <f>C11+C12+C13+C14+C15</f>
        <v>0</v>
      </c>
    </row>
    <row r="11" spans="1:8" x14ac:dyDescent="0.25">
      <c r="A11" s="13" t="s">
        <v>92</v>
      </c>
      <c r="B11" s="14">
        <v>0</v>
      </c>
      <c r="C11" s="14">
        <v>0</v>
      </c>
    </row>
    <row r="12" spans="1:8" x14ac:dyDescent="0.25">
      <c r="A12" s="13" t="s">
        <v>4</v>
      </c>
      <c r="B12" s="14">
        <v>0</v>
      </c>
      <c r="C12" s="14">
        <v>0</v>
      </c>
    </row>
    <row r="13" spans="1:8" x14ac:dyDescent="0.25">
      <c r="A13" s="13" t="s">
        <v>5</v>
      </c>
      <c r="B13" s="14"/>
      <c r="C13" s="14">
        <v>0</v>
      </c>
    </row>
    <row r="14" spans="1:8" x14ac:dyDescent="0.25">
      <c r="A14" s="13" t="s">
        <v>77</v>
      </c>
      <c r="B14" s="14"/>
      <c r="C14" s="14"/>
    </row>
    <row r="15" spans="1:8" x14ac:dyDescent="0.25">
      <c r="A15" s="13" t="s">
        <v>78</v>
      </c>
      <c r="B15" s="14"/>
      <c r="C15" s="14"/>
    </row>
    <row r="16" spans="1:8" ht="29.25" x14ac:dyDescent="0.25">
      <c r="A16" s="11" t="s">
        <v>6</v>
      </c>
      <c r="B16" s="14">
        <f>B4+B10</f>
        <v>1326978.8599999999</v>
      </c>
      <c r="C16" s="14">
        <f>C4+C10</f>
        <v>1118048.77</v>
      </c>
    </row>
    <row r="17" spans="1:3" x14ac:dyDescent="0.25">
      <c r="A17" s="35"/>
      <c r="B17" s="35"/>
      <c r="C17" s="35"/>
    </row>
    <row r="18" spans="1:3" x14ac:dyDescent="0.25">
      <c r="A18" s="33" t="s">
        <v>7</v>
      </c>
      <c r="B18" s="33"/>
      <c r="C18" s="14" t="s">
        <v>0</v>
      </c>
    </row>
    <row r="19" spans="1:3" x14ac:dyDescent="0.25">
      <c r="A19" s="33" t="s">
        <v>9</v>
      </c>
      <c r="B19" s="33"/>
      <c r="C19" s="15">
        <f>C20+C21+C22+C23+C28+C30</f>
        <v>24280.360000000004</v>
      </c>
    </row>
    <row r="20" spans="1:3" x14ac:dyDescent="0.25">
      <c r="A20" s="31" t="s">
        <v>10</v>
      </c>
      <c r="B20" s="31"/>
      <c r="C20" s="14">
        <v>17823.72</v>
      </c>
    </row>
    <row r="21" spans="1:3" x14ac:dyDescent="0.25">
      <c r="A21" s="34" t="s">
        <v>11</v>
      </c>
      <c r="B21" s="34"/>
      <c r="C21" s="14">
        <v>3509.54</v>
      </c>
    </row>
    <row r="22" spans="1:3" x14ac:dyDescent="0.25">
      <c r="A22" s="31" t="s">
        <v>12</v>
      </c>
      <c r="B22" s="31"/>
      <c r="C22" s="14">
        <v>1903.2</v>
      </c>
    </row>
    <row r="23" spans="1:3" x14ac:dyDescent="0.25">
      <c r="A23" s="31" t="s">
        <v>13</v>
      </c>
      <c r="B23" s="31"/>
      <c r="C23" s="8">
        <f>C24+C25+C26+C27</f>
        <v>1043.9000000000001</v>
      </c>
    </row>
    <row r="24" spans="1:3" x14ac:dyDescent="0.25">
      <c r="A24" s="31" t="s">
        <v>134</v>
      </c>
      <c r="B24" s="31"/>
      <c r="C24" s="4">
        <v>60</v>
      </c>
    </row>
    <row r="25" spans="1:3" x14ac:dyDescent="0.25">
      <c r="A25" s="31" t="s">
        <v>132</v>
      </c>
      <c r="B25" s="31"/>
      <c r="C25" s="4">
        <v>81.900000000000006</v>
      </c>
    </row>
    <row r="26" spans="1:3" x14ac:dyDescent="0.25">
      <c r="A26" s="31" t="s">
        <v>133</v>
      </c>
      <c r="B26" s="31"/>
      <c r="C26" s="4">
        <v>70</v>
      </c>
    </row>
    <row r="27" spans="1:3" x14ac:dyDescent="0.25">
      <c r="A27" s="31" t="s">
        <v>151</v>
      </c>
      <c r="B27" s="31"/>
      <c r="C27" s="4">
        <v>832</v>
      </c>
    </row>
    <row r="28" spans="1:3" x14ac:dyDescent="0.25">
      <c r="A28" s="31" t="s">
        <v>14</v>
      </c>
      <c r="B28" s="31"/>
      <c r="C28" s="20">
        <f>C29</f>
        <v>0</v>
      </c>
    </row>
    <row r="29" spans="1:3" x14ac:dyDescent="0.25">
      <c r="A29" s="31" t="s">
        <v>96</v>
      </c>
      <c r="B29" s="31"/>
      <c r="C29" s="14">
        <v>0</v>
      </c>
    </row>
    <row r="30" spans="1:3" x14ac:dyDescent="0.25">
      <c r="A30" s="34" t="s">
        <v>15</v>
      </c>
      <c r="B30" s="34"/>
      <c r="C30" s="17">
        <v>0</v>
      </c>
    </row>
    <row r="31" spans="1:3" ht="14.25" customHeight="1" x14ac:dyDescent="0.25">
      <c r="A31" s="33" t="s">
        <v>16</v>
      </c>
      <c r="B31" s="33"/>
      <c r="C31" s="18">
        <f>C32+C33+C34+C45+C46+C47+C48+C49+C50+C51+C52+C53+C54+C58+C59+C60+C61</f>
        <v>308725.52</v>
      </c>
    </row>
    <row r="32" spans="1:3" x14ac:dyDescent="0.25">
      <c r="A32" s="31" t="s">
        <v>17</v>
      </c>
      <c r="B32" s="31"/>
      <c r="C32" s="14">
        <v>135412.92000000001</v>
      </c>
    </row>
    <row r="33" spans="1:5" x14ac:dyDescent="0.25">
      <c r="A33" s="31" t="s">
        <v>18</v>
      </c>
      <c r="B33" s="31"/>
      <c r="C33" s="14">
        <v>26577.84</v>
      </c>
    </row>
    <row r="34" spans="1:5" x14ac:dyDescent="0.25">
      <c r="A34" s="31" t="s">
        <v>19</v>
      </c>
      <c r="B34" s="31"/>
      <c r="C34" s="8">
        <f>SUM(C35:C44)</f>
        <v>2084.3200000000002</v>
      </c>
    </row>
    <row r="35" spans="1:5" x14ac:dyDescent="0.25">
      <c r="A35" s="24" t="s">
        <v>135</v>
      </c>
      <c r="B35" s="24"/>
      <c r="C35" s="28">
        <v>475</v>
      </c>
      <c r="D35" s="19"/>
      <c r="E35" s="2"/>
    </row>
    <row r="36" spans="1:5" x14ac:dyDescent="0.25">
      <c r="A36" s="24" t="s">
        <v>136</v>
      </c>
      <c r="B36" s="24"/>
      <c r="C36" s="28">
        <v>35</v>
      </c>
      <c r="D36" s="1"/>
      <c r="E36" s="3"/>
    </row>
    <row r="37" spans="1:5" x14ac:dyDescent="0.25">
      <c r="A37" s="24" t="s">
        <v>137</v>
      </c>
      <c r="B37" s="24"/>
      <c r="C37" s="28">
        <v>246.19</v>
      </c>
      <c r="D37" s="1"/>
      <c r="E37" s="3"/>
    </row>
    <row r="38" spans="1:5" x14ac:dyDescent="0.25">
      <c r="A38" s="24" t="s">
        <v>138</v>
      </c>
      <c r="B38" s="24"/>
      <c r="C38" s="28">
        <v>200</v>
      </c>
      <c r="D38" s="1"/>
      <c r="E38" s="3"/>
    </row>
    <row r="39" spans="1:5" x14ac:dyDescent="0.25">
      <c r="A39" s="24" t="s">
        <v>139</v>
      </c>
      <c r="B39" s="24"/>
      <c r="C39" s="28">
        <v>44</v>
      </c>
      <c r="D39" s="1"/>
      <c r="E39" s="3"/>
    </row>
    <row r="40" spans="1:5" x14ac:dyDescent="0.25">
      <c r="A40" s="24" t="s">
        <v>140</v>
      </c>
      <c r="B40" s="24"/>
      <c r="C40" s="28">
        <v>34</v>
      </c>
      <c r="D40" s="1"/>
      <c r="E40" s="3"/>
    </row>
    <row r="41" spans="1:5" x14ac:dyDescent="0.25">
      <c r="A41" s="24" t="s">
        <v>141</v>
      </c>
      <c r="B41" s="24"/>
      <c r="C41" s="28">
        <v>482.94</v>
      </c>
      <c r="D41" s="1"/>
      <c r="E41" s="3"/>
    </row>
    <row r="42" spans="1:5" x14ac:dyDescent="0.25">
      <c r="A42" s="24" t="s">
        <v>137</v>
      </c>
      <c r="B42" s="24"/>
      <c r="C42" s="28">
        <v>156.19</v>
      </c>
      <c r="D42" s="1"/>
      <c r="E42" s="3"/>
    </row>
    <row r="43" spans="1:5" x14ac:dyDescent="0.25">
      <c r="A43" s="24" t="s">
        <v>142</v>
      </c>
      <c r="B43" s="24"/>
      <c r="C43" s="29">
        <v>296</v>
      </c>
      <c r="D43" s="1"/>
      <c r="E43" s="3"/>
    </row>
    <row r="44" spans="1:5" x14ac:dyDescent="0.25">
      <c r="A44" s="24" t="s">
        <v>143</v>
      </c>
      <c r="B44" s="24"/>
      <c r="C44" s="28">
        <v>115</v>
      </c>
      <c r="D44" s="1"/>
      <c r="E44" s="3"/>
    </row>
    <row r="45" spans="1:5" x14ac:dyDescent="0.25">
      <c r="A45" s="31" t="s">
        <v>81</v>
      </c>
      <c r="B45" s="31"/>
      <c r="C45" s="14">
        <v>18454.68</v>
      </c>
    </row>
    <row r="46" spans="1:5" x14ac:dyDescent="0.25">
      <c r="A46" s="34" t="s">
        <v>82</v>
      </c>
      <c r="B46" s="34"/>
      <c r="C46" s="14">
        <v>4058.06</v>
      </c>
    </row>
    <row r="47" spans="1:5" x14ac:dyDescent="0.25">
      <c r="A47" s="31" t="s">
        <v>83</v>
      </c>
      <c r="B47" s="31"/>
      <c r="C47" s="14">
        <v>0</v>
      </c>
    </row>
    <row r="48" spans="1:5" x14ac:dyDescent="0.25">
      <c r="A48" s="31" t="s">
        <v>84</v>
      </c>
      <c r="B48" s="31"/>
      <c r="C48" s="14">
        <v>0</v>
      </c>
    </row>
    <row r="49" spans="1:3" x14ac:dyDescent="0.25">
      <c r="A49" s="31" t="s">
        <v>93</v>
      </c>
      <c r="B49" s="31"/>
      <c r="C49" s="14">
        <v>17300</v>
      </c>
    </row>
    <row r="50" spans="1:3" x14ac:dyDescent="0.25">
      <c r="A50" s="31" t="s">
        <v>20</v>
      </c>
      <c r="B50" s="31"/>
      <c r="C50" s="14">
        <f>B7</f>
        <v>72437.7</v>
      </c>
    </row>
    <row r="51" spans="1:3" x14ac:dyDescent="0.25">
      <c r="A51" s="31" t="s">
        <v>21</v>
      </c>
      <c r="B51" s="31"/>
      <c r="C51" s="14">
        <v>0</v>
      </c>
    </row>
    <row r="52" spans="1:3" x14ac:dyDescent="0.25">
      <c r="A52" s="31" t="s">
        <v>66</v>
      </c>
      <c r="B52" s="31"/>
      <c r="C52" s="14">
        <v>0</v>
      </c>
    </row>
    <row r="53" spans="1:3" x14ac:dyDescent="0.25">
      <c r="A53" s="31" t="s">
        <v>67</v>
      </c>
      <c r="B53" s="31"/>
      <c r="C53" s="14">
        <v>0</v>
      </c>
    </row>
    <row r="54" spans="1:3" x14ac:dyDescent="0.25">
      <c r="A54" s="31" t="s">
        <v>43</v>
      </c>
      <c r="B54" s="31"/>
      <c r="C54" s="14">
        <f>C55+C56+C57</f>
        <v>0</v>
      </c>
    </row>
    <row r="55" spans="1:3" x14ac:dyDescent="0.25">
      <c r="A55" s="31" t="s">
        <v>44</v>
      </c>
      <c r="B55" s="31"/>
      <c r="C55" s="14">
        <v>0</v>
      </c>
    </row>
    <row r="56" spans="1:3" x14ac:dyDescent="0.25">
      <c r="A56" s="31" t="s">
        <v>46</v>
      </c>
      <c r="B56" s="31"/>
      <c r="C56" s="14">
        <v>0</v>
      </c>
    </row>
    <row r="57" spans="1:3" x14ac:dyDescent="0.25">
      <c r="A57" s="31" t="s">
        <v>45</v>
      </c>
      <c r="B57" s="31"/>
      <c r="C57" s="14">
        <v>0</v>
      </c>
    </row>
    <row r="58" spans="1:3" x14ac:dyDescent="0.25">
      <c r="A58" s="31" t="s">
        <v>22</v>
      </c>
      <c r="B58" s="31"/>
      <c r="C58" s="14">
        <v>0</v>
      </c>
    </row>
    <row r="59" spans="1:3" x14ac:dyDescent="0.25">
      <c r="A59" s="31" t="s">
        <v>23</v>
      </c>
      <c r="B59" s="31"/>
      <c r="C59" s="14">
        <v>0</v>
      </c>
    </row>
    <row r="60" spans="1:3" x14ac:dyDescent="0.25">
      <c r="A60" s="31" t="s">
        <v>42</v>
      </c>
      <c r="B60" s="31"/>
      <c r="C60" s="14"/>
    </row>
    <row r="61" spans="1:3" x14ac:dyDescent="0.25">
      <c r="A61" s="31" t="s">
        <v>49</v>
      </c>
      <c r="B61" s="31"/>
      <c r="C61" s="14">
        <f>C62+C63</f>
        <v>32400</v>
      </c>
    </row>
    <row r="62" spans="1:3" x14ac:dyDescent="0.25">
      <c r="A62" s="31" t="s">
        <v>144</v>
      </c>
      <c r="B62" s="31"/>
      <c r="C62" s="14">
        <v>2400</v>
      </c>
    </row>
    <row r="63" spans="1:3" x14ac:dyDescent="0.25">
      <c r="A63" s="34" t="s">
        <v>94</v>
      </c>
      <c r="B63" s="34"/>
      <c r="C63" s="14">
        <v>30000</v>
      </c>
    </row>
    <row r="64" spans="1:3" x14ac:dyDescent="0.25">
      <c r="A64" s="33" t="s">
        <v>24</v>
      </c>
      <c r="B64" s="33"/>
      <c r="C64" s="15">
        <f>C65+C66+C67+C103+C104+C109+C110+C113+C102</f>
        <v>463910.52999999997</v>
      </c>
    </row>
    <row r="65" spans="1:3" x14ac:dyDescent="0.25">
      <c r="A65" s="31" t="s">
        <v>25</v>
      </c>
      <c r="B65" s="31"/>
      <c r="C65" s="14">
        <v>308087.23</v>
      </c>
    </row>
    <row r="66" spans="1:3" x14ac:dyDescent="0.25">
      <c r="A66" s="31" t="s">
        <v>26</v>
      </c>
      <c r="B66" s="31"/>
      <c r="C66" s="14">
        <v>64346.55</v>
      </c>
    </row>
    <row r="67" spans="1:3" x14ac:dyDescent="0.25">
      <c r="A67" s="31" t="s">
        <v>27</v>
      </c>
      <c r="B67" s="31"/>
      <c r="C67" s="8">
        <f>SUM(C68:C101)</f>
        <v>18876.000000000004</v>
      </c>
    </row>
    <row r="68" spans="1:3" ht="17.100000000000001" customHeight="1" x14ac:dyDescent="0.25">
      <c r="A68" s="27" t="s">
        <v>146</v>
      </c>
      <c r="B68" s="25"/>
      <c r="C68" s="29">
        <v>4365</v>
      </c>
    </row>
    <row r="69" spans="1:3" ht="17.100000000000001" customHeight="1" x14ac:dyDescent="0.25">
      <c r="A69" s="27" t="s">
        <v>145</v>
      </c>
      <c r="B69" s="25"/>
      <c r="C69" s="29">
        <v>1059.5899999999999</v>
      </c>
    </row>
    <row r="70" spans="1:3" ht="17.100000000000001" customHeight="1" x14ac:dyDescent="0.25">
      <c r="A70" s="27" t="s">
        <v>147</v>
      </c>
      <c r="B70" s="25"/>
      <c r="C70" s="29">
        <v>771.71</v>
      </c>
    </row>
    <row r="71" spans="1:3" ht="17.100000000000001" customHeight="1" x14ac:dyDescent="0.25">
      <c r="A71" s="27" t="s">
        <v>103</v>
      </c>
      <c r="B71" s="24"/>
      <c r="C71" s="28">
        <v>329.6</v>
      </c>
    </row>
    <row r="72" spans="1:3" ht="17.100000000000001" customHeight="1" x14ac:dyDescent="0.25">
      <c r="A72" s="27" t="s">
        <v>104</v>
      </c>
      <c r="B72" s="24"/>
      <c r="C72" s="28">
        <v>73.27</v>
      </c>
    </row>
    <row r="73" spans="1:3" ht="17.100000000000001" customHeight="1" x14ac:dyDescent="0.25">
      <c r="A73" s="27" t="s">
        <v>105</v>
      </c>
      <c r="B73" s="24"/>
      <c r="C73" s="28">
        <v>33.86</v>
      </c>
    </row>
    <row r="74" spans="1:3" ht="17.100000000000001" customHeight="1" x14ac:dyDescent="0.25">
      <c r="A74" s="27" t="s">
        <v>106</v>
      </c>
      <c r="B74" s="24"/>
      <c r="C74" s="28">
        <v>85.3</v>
      </c>
    </row>
    <row r="75" spans="1:3" ht="17.100000000000001" customHeight="1" x14ac:dyDescent="0.25">
      <c r="A75" s="27" t="s">
        <v>107</v>
      </c>
      <c r="B75" s="24"/>
      <c r="C75" s="29">
        <v>3117.6</v>
      </c>
    </row>
    <row r="76" spans="1:3" ht="17.100000000000001" customHeight="1" x14ac:dyDescent="0.25">
      <c r="A76" s="27" t="s">
        <v>148</v>
      </c>
      <c r="B76" s="24"/>
      <c r="C76" s="28">
        <v>602.01</v>
      </c>
    </row>
    <row r="77" spans="1:3" ht="17.100000000000001" customHeight="1" x14ac:dyDescent="0.25">
      <c r="A77" s="27" t="s">
        <v>149</v>
      </c>
      <c r="B77" s="24"/>
      <c r="C77" s="28">
        <v>550.55999999999995</v>
      </c>
    </row>
    <row r="78" spans="1:3" ht="17.100000000000001" customHeight="1" x14ac:dyDescent="0.25">
      <c r="A78" s="27" t="s">
        <v>108</v>
      </c>
      <c r="B78" s="24"/>
      <c r="C78" s="28">
        <v>306.25</v>
      </c>
    </row>
    <row r="79" spans="1:3" ht="17.100000000000001" customHeight="1" x14ac:dyDescent="0.25">
      <c r="A79" s="27" t="s">
        <v>109</v>
      </c>
      <c r="B79" s="24"/>
      <c r="C79" s="28">
        <v>251.19</v>
      </c>
    </row>
    <row r="80" spans="1:3" ht="17.100000000000001" customHeight="1" x14ac:dyDescent="0.25">
      <c r="A80" s="27" t="s">
        <v>110</v>
      </c>
      <c r="B80" s="24"/>
      <c r="C80" s="28">
        <v>524.85</v>
      </c>
    </row>
    <row r="81" spans="1:3" ht="17.100000000000001" customHeight="1" x14ac:dyDescent="0.25">
      <c r="A81" s="27" t="s">
        <v>111</v>
      </c>
      <c r="B81" s="24"/>
      <c r="C81" s="28">
        <v>140.22</v>
      </c>
    </row>
    <row r="82" spans="1:3" ht="17.100000000000001" customHeight="1" x14ac:dyDescent="0.25">
      <c r="A82" s="27" t="s">
        <v>112</v>
      </c>
      <c r="B82" s="24"/>
      <c r="C82" s="28">
        <v>79.17</v>
      </c>
    </row>
    <row r="83" spans="1:3" ht="17.100000000000001" customHeight="1" x14ac:dyDescent="0.25">
      <c r="A83" s="27" t="s">
        <v>113</v>
      </c>
      <c r="B83" s="24"/>
      <c r="C83" s="28">
        <v>257.43</v>
      </c>
    </row>
    <row r="84" spans="1:3" ht="17.100000000000001" customHeight="1" x14ac:dyDescent="0.25">
      <c r="A84" s="27" t="s">
        <v>114</v>
      </c>
      <c r="B84" s="24"/>
      <c r="C84" s="28">
        <v>396</v>
      </c>
    </row>
    <row r="85" spans="1:3" ht="17.100000000000001" customHeight="1" x14ac:dyDescent="0.25">
      <c r="A85" s="27" t="s">
        <v>115</v>
      </c>
      <c r="B85" s="24"/>
      <c r="C85" s="28">
        <v>162</v>
      </c>
    </row>
    <row r="86" spans="1:3" ht="17.100000000000001" customHeight="1" x14ac:dyDescent="0.25">
      <c r="A86" s="27" t="s">
        <v>116</v>
      </c>
      <c r="B86" s="24"/>
      <c r="C86" s="28">
        <v>516</v>
      </c>
    </row>
    <row r="87" spans="1:3" ht="17.100000000000001" customHeight="1" x14ac:dyDescent="0.25">
      <c r="A87" s="27" t="s">
        <v>117</v>
      </c>
      <c r="B87" s="24"/>
      <c r="C87" s="28">
        <v>37.5</v>
      </c>
    </row>
    <row r="88" spans="1:3" ht="17.100000000000001" customHeight="1" x14ac:dyDescent="0.25">
      <c r="A88" s="27" t="s">
        <v>150</v>
      </c>
      <c r="B88" s="24"/>
      <c r="C88" s="28">
        <v>2139</v>
      </c>
    </row>
    <row r="89" spans="1:3" ht="17.100000000000001" customHeight="1" x14ac:dyDescent="0.25">
      <c r="A89" s="27" t="s">
        <v>118</v>
      </c>
      <c r="B89" s="24"/>
      <c r="C89" s="28">
        <v>100</v>
      </c>
    </row>
    <row r="90" spans="1:3" ht="17.100000000000001" customHeight="1" x14ac:dyDescent="0.25">
      <c r="A90" s="27" t="s">
        <v>119</v>
      </c>
      <c r="B90" s="24"/>
      <c r="C90" s="28">
        <v>56.4</v>
      </c>
    </row>
    <row r="91" spans="1:3" ht="17.100000000000001" customHeight="1" x14ac:dyDescent="0.25">
      <c r="A91" s="27" t="s">
        <v>120</v>
      </c>
      <c r="B91" s="24"/>
      <c r="C91" s="28">
        <v>420</v>
      </c>
    </row>
    <row r="92" spans="1:3" ht="17.100000000000001" customHeight="1" x14ac:dyDescent="0.25">
      <c r="A92" s="27" t="s">
        <v>152</v>
      </c>
      <c r="B92" s="24"/>
      <c r="C92" s="28">
        <v>1080</v>
      </c>
    </row>
    <row r="93" spans="1:3" ht="17.100000000000001" customHeight="1" x14ac:dyDescent="0.25">
      <c r="A93" s="27" t="s">
        <v>154</v>
      </c>
      <c r="B93" s="24"/>
      <c r="C93" s="28">
        <v>414</v>
      </c>
    </row>
    <row r="94" spans="1:3" ht="17.100000000000001" customHeight="1" x14ac:dyDescent="0.25">
      <c r="A94" s="27" t="s">
        <v>121</v>
      </c>
      <c r="B94" s="24"/>
      <c r="C94" s="28">
        <v>114</v>
      </c>
    </row>
    <row r="95" spans="1:3" ht="17.100000000000001" customHeight="1" x14ac:dyDescent="0.25">
      <c r="A95" s="27" t="s">
        <v>122</v>
      </c>
      <c r="B95" s="24"/>
      <c r="C95" s="28">
        <v>114</v>
      </c>
    </row>
    <row r="96" spans="1:3" ht="17.100000000000001" customHeight="1" x14ac:dyDescent="0.25">
      <c r="A96" s="27" t="s">
        <v>123</v>
      </c>
      <c r="B96" s="24"/>
      <c r="C96" s="28">
        <v>156</v>
      </c>
    </row>
    <row r="97" spans="1:3" ht="17.100000000000001" customHeight="1" x14ac:dyDescent="0.25">
      <c r="A97" s="27" t="s">
        <v>124</v>
      </c>
      <c r="B97" s="24"/>
      <c r="C97" s="28">
        <v>222</v>
      </c>
    </row>
    <row r="98" spans="1:3" ht="17.100000000000001" customHeight="1" x14ac:dyDescent="0.25">
      <c r="A98" s="27" t="s">
        <v>153</v>
      </c>
      <c r="B98" s="24"/>
      <c r="C98" s="28">
        <v>156</v>
      </c>
    </row>
    <row r="99" spans="1:3" ht="17.100000000000001" customHeight="1" x14ac:dyDescent="0.25">
      <c r="A99" s="27" t="s">
        <v>125</v>
      </c>
      <c r="B99" s="24"/>
      <c r="C99" s="28">
        <v>40</v>
      </c>
    </row>
    <row r="100" spans="1:3" ht="17.100000000000001" customHeight="1" x14ac:dyDescent="0.25">
      <c r="A100" s="27" t="s">
        <v>126</v>
      </c>
      <c r="B100" s="24"/>
      <c r="C100" s="28">
        <v>37.159999999999997</v>
      </c>
    </row>
    <row r="101" spans="1:3" ht="17.100000000000001" customHeight="1" x14ac:dyDescent="0.25">
      <c r="A101" s="27" t="s">
        <v>127</v>
      </c>
      <c r="B101" s="24"/>
      <c r="C101" s="28">
        <v>168.33</v>
      </c>
    </row>
    <row r="102" spans="1:3" x14ac:dyDescent="0.25">
      <c r="A102" s="31" t="s">
        <v>28</v>
      </c>
      <c r="B102" s="31"/>
      <c r="C102" s="16">
        <v>0</v>
      </c>
    </row>
    <row r="103" spans="1:3" x14ac:dyDescent="0.25">
      <c r="A103" s="31" t="s">
        <v>29</v>
      </c>
      <c r="B103" s="31"/>
      <c r="C103" s="14">
        <v>0</v>
      </c>
    </row>
    <row r="104" spans="1:3" x14ac:dyDescent="0.25">
      <c r="A104" s="31" t="s">
        <v>30</v>
      </c>
      <c r="B104" s="31"/>
      <c r="C104" s="14">
        <f>C105+C106+C107+C108</f>
        <v>0</v>
      </c>
    </row>
    <row r="105" spans="1:3" x14ac:dyDescent="0.25">
      <c r="A105" s="31" t="s">
        <v>47</v>
      </c>
      <c r="B105" s="31"/>
      <c r="C105" s="14">
        <v>0</v>
      </c>
    </row>
    <row r="106" spans="1:3" x14ac:dyDescent="0.25">
      <c r="A106" s="31" t="s">
        <v>70</v>
      </c>
      <c r="B106" s="31"/>
      <c r="C106" s="14"/>
    </row>
    <row r="107" spans="1:3" x14ac:dyDescent="0.25">
      <c r="A107" s="31" t="s">
        <v>79</v>
      </c>
      <c r="B107" s="31"/>
      <c r="C107" s="14"/>
    </row>
    <row r="108" spans="1:3" x14ac:dyDescent="0.25">
      <c r="A108" s="31" t="s">
        <v>80</v>
      </c>
      <c r="B108" s="31"/>
      <c r="C108" s="14"/>
    </row>
    <row r="109" spans="1:3" x14ac:dyDescent="0.25">
      <c r="A109" s="31" t="s">
        <v>31</v>
      </c>
      <c r="B109" s="31"/>
      <c r="C109" s="14"/>
    </row>
    <row r="110" spans="1:3" x14ac:dyDescent="0.25">
      <c r="A110" s="31" t="s">
        <v>32</v>
      </c>
      <c r="B110" s="31"/>
      <c r="C110" s="14">
        <f>C111+C112</f>
        <v>6894.2</v>
      </c>
    </row>
    <row r="111" spans="1:3" x14ac:dyDescent="0.25">
      <c r="A111" s="31" t="s">
        <v>73</v>
      </c>
      <c r="B111" s="31"/>
      <c r="C111" s="14">
        <v>6894.2</v>
      </c>
    </row>
    <row r="112" spans="1:3" x14ac:dyDescent="0.25">
      <c r="A112" s="31" t="s">
        <v>97</v>
      </c>
      <c r="B112" s="31"/>
      <c r="C112" s="14">
        <v>0</v>
      </c>
    </row>
    <row r="113" spans="1:3" x14ac:dyDescent="0.25">
      <c r="A113" s="31" t="s">
        <v>33</v>
      </c>
      <c r="B113" s="31"/>
      <c r="C113" s="14">
        <f>C114+C115</f>
        <v>65706.55</v>
      </c>
    </row>
    <row r="114" spans="1:3" x14ac:dyDescent="0.25">
      <c r="A114" s="31" t="s">
        <v>48</v>
      </c>
      <c r="B114" s="31"/>
      <c r="C114" s="14">
        <v>65706.55</v>
      </c>
    </row>
    <row r="115" spans="1:3" x14ac:dyDescent="0.25">
      <c r="A115" s="31" t="s">
        <v>69</v>
      </c>
      <c r="B115" s="31"/>
      <c r="C115" s="14">
        <v>0</v>
      </c>
    </row>
    <row r="116" spans="1:3" x14ac:dyDescent="0.25">
      <c r="A116" s="33" t="s">
        <v>34</v>
      </c>
      <c r="B116" s="33"/>
      <c r="C116" s="20">
        <f>C121+C117+C119+C118+C120</f>
        <v>5599.49</v>
      </c>
    </row>
    <row r="117" spans="1:3" x14ac:dyDescent="0.25">
      <c r="A117" s="31" t="s">
        <v>62</v>
      </c>
      <c r="B117" s="31"/>
      <c r="C117" s="14">
        <v>788.66</v>
      </c>
    </row>
    <row r="118" spans="1:3" x14ac:dyDescent="0.25">
      <c r="A118" s="31" t="s">
        <v>63</v>
      </c>
      <c r="B118" s="31"/>
      <c r="C118" s="14">
        <v>0</v>
      </c>
    </row>
    <row r="119" spans="1:3" x14ac:dyDescent="0.25">
      <c r="A119" s="31" t="s">
        <v>98</v>
      </c>
      <c r="B119" s="31"/>
      <c r="C119" s="14">
        <v>1143.56</v>
      </c>
    </row>
    <row r="120" spans="1:3" x14ac:dyDescent="0.25">
      <c r="A120" s="31" t="s">
        <v>64</v>
      </c>
      <c r="B120" s="31"/>
      <c r="C120" s="14">
        <v>0</v>
      </c>
    </row>
    <row r="121" spans="1:3" x14ac:dyDescent="0.25">
      <c r="A121" s="31" t="s">
        <v>50</v>
      </c>
      <c r="B121" s="31"/>
      <c r="C121" s="14">
        <v>3667.27</v>
      </c>
    </row>
    <row r="122" spans="1:3" x14ac:dyDescent="0.25">
      <c r="A122" s="33" t="s">
        <v>35</v>
      </c>
      <c r="B122" s="33"/>
      <c r="C122" s="21">
        <f>C123+C124+C125+C131</f>
        <v>284637.81</v>
      </c>
    </row>
    <row r="123" spans="1:3" x14ac:dyDescent="0.25">
      <c r="A123" s="30" t="s">
        <v>52</v>
      </c>
      <c r="B123" s="30"/>
      <c r="C123" s="4">
        <v>186439.22</v>
      </c>
    </row>
    <row r="124" spans="1:3" x14ac:dyDescent="0.25">
      <c r="A124" s="30" t="s">
        <v>128</v>
      </c>
      <c r="B124" s="30"/>
      <c r="C124" s="4">
        <v>35489.699999999997</v>
      </c>
    </row>
    <row r="125" spans="1:3" s="23" customFormat="1" ht="14.25" x14ac:dyDescent="0.2">
      <c r="A125" s="32" t="s">
        <v>53</v>
      </c>
      <c r="B125" s="32"/>
      <c r="C125" s="8">
        <f>C126+C127+C128+C130+C129</f>
        <v>17074.490000000002</v>
      </c>
    </row>
    <row r="126" spans="1:3" x14ac:dyDescent="0.25">
      <c r="A126" s="30" t="s">
        <v>54</v>
      </c>
      <c r="B126" s="30"/>
      <c r="C126" s="6">
        <v>1971.65</v>
      </c>
    </row>
    <row r="127" spans="1:3" x14ac:dyDescent="0.25">
      <c r="A127" s="30" t="s">
        <v>87</v>
      </c>
      <c r="B127" s="30"/>
      <c r="C127" s="5">
        <v>2365.98</v>
      </c>
    </row>
    <row r="128" spans="1:3" x14ac:dyDescent="0.25">
      <c r="A128" s="30" t="s">
        <v>86</v>
      </c>
      <c r="B128" s="30"/>
      <c r="C128" s="5">
        <v>8241.5</v>
      </c>
    </row>
    <row r="129" spans="1:3" x14ac:dyDescent="0.25">
      <c r="A129" s="30" t="s">
        <v>102</v>
      </c>
      <c r="B129" s="30"/>
      <c r="C129" s="5">
        <v>2642.01</v>
      </c>
    </row>
    <row r="130" spans="1:3" x14ac:dyDescent="0.25">
      <c r="A130" s="30" t="s">
        <v>85</v>
      </c>
      <c r="B130" s="30"/>
      <c r="C130" s="5">
        <v>1853.35</v>
      </c>
    </row>
    <row r="131" spans="1:3" s="23" customFormat="1" ht="14.25" x14ac:dyDescent="0.2">
      <c r="A131" s="32" t="s">
        <v>55</v>
      </c>
      <c r="B131" s="32"/>
      <c r="C131" s="8">
        <f>SUM(C132:C145)</f>
        <v>45634.400000000001</v>
      </c>
    </row>
    <row r="132" spans="1:3" s="23" customFormat="1" x14ac:dyDescent="0.2">
      <c r="A132" s="30" t="s">
        <v>71</v>
      </c>
      <c r="B132" s="30"/>
      <c r="C132" s="4">
        <v>197.17</v>
      </c>
    </row>
    <row r="133" spans="1:3" ht="15" customHeight="1" x14ac:dyDescent="0.25">
      <c r="A133" s="30" t="s">
        <v>91</v>
      </c>
      <c r="B133" s="30" t="s">
        <v>68</v>
      </c>
      <c r="C133" s="5">
        <v>9345.6200000000008</v>
      </c>
    </row>
    <row r="134" spans="1:3" ht="15" customHeight="1" x14ac:dyDescent="0.25">
      <c r="A134" s="30" t="s">
        <v>88</v>
      </c>
      <c r="B134" s="30"/>
      <c r="C134" s="6">
        <v>3943.3</v>
      </c>
    </row>
    <row r="135" spans="1:3" ht="15" customHeight="1" x14ac:dyDescent="0.25">
      <c r="A135" s="30" t="s">
        <v>56</v>
      </c>
      <c r="B135" s="30"/>
      <c r="C135" s="5">
        <v>2563.15</v>
      </c>
    </row>
    <row r="136" spans="1:3" ht="15" customHeight="1" x14ac:dyDescent="0.25">
      <c r="A136" s="30" t="s">
        <v>57</v>
      </c>
      <c r="B136" s="30"/>
      <c r="C136" s="5">
        <v>552.05999999999995</v>
      </c>
    </row>
    <row r="137" spans="1:3" x14ac:dyDescent="0.25">
      <c r="A137" s="30" t="s">
        <v>89</v>
      </c>
      <c r="B137" s="30"/>
      <c r="C137" s="6">
        <v>354.9</v>
      </c>
    </row>
    <row r="138" spans="1:3" x14ac:dyDescent="0.25">
      <c r="A138" s="30" t="s">
        <v>90</v>
      </c>
      <c r="B138" s="30"/>
      <c r="C138" s="6">
        <v>1222.42</v>
      </c>
    </row>
    <row r="139" spans="1:3" x14ac:dyDescent="0.25">
      <c r="A139" s="30" t="s">
        <v>58</v>
      </c>
      <c r="B139" s="30" t="s">
        <v>58</v>
      </c>
      <c r="C139" s="5">
        <v>6230.41</v>
      </c>
    </row>
    <row r="140" spans="1:3" x14ac:dyDescent="0.25">
      <c r="A140" s="30" t="s">
        <v>59</v>
      </c>
      <c r="B140" s="30" t="s">
        <v>59</v>
      </c>
      <c r="C140" s="5">
        <v>17232.22</v>
      </c>
    </row>
    <row r="141" spans="1:3" x14ac:dyDescent="0.25">
      <c r="A141" s="30" t="s">
        <v>99</v>
      </c>
      <c r="B141" s="30" t="s">
        <v>59</v>
      </c>
      <c r="C141" s="5">
        <v>276.02999999999997</v>
      </c>
    </row>
    <row r="142" spans="1:3" x14ac:dyDescent="0.25">
      <c r="A142" s="30" t="s">
        <v>100</v>
      </c>
      <c r="B142" s="30"/>
      <c r="C142" s="5">
        <v>78.87</v>
      </c>
    </row>
    <row r="143" spans="1:3" x14ac:dyDescent="0.25">
      <c r="A143" s="30" t="s">
        <v>101</v>
      </c>
      <c r="B143" s="30"/>
      <c r="C143" s="5">
        <v>552.05999999999995</v>
      </c>
    </row>
    <row r="144" spans="1:3" x14ac:dyDescent="0.25">
      <c r="A144" s="30" t="s">
        <v>130</v>
      </c>
      <c r="B144" s="30"/>
      <c r="C144" s="5">
        <v>1656.19</v>
      </c>
    </row>
    <row r="145" spans="1:3" x14ac:dyDescent="0.25">
      <c r="A145" s="30" t="s">
        <v>155</v>
      </c>
      <c r="B145" s="30"/>
      <c r="C145" s="5">
        <v>1430</v>
      </c>
    </row>
    <row r="146" spans="1:3" x14ac:dyDescent="0.25">
      <c r="A146" s="33" t="s">
        <v>36</v>
      </c>
      <c r="B146" s="33"/>
      <c r="C146" s="20">
        <f>C147</f>
        <v>17587.12</v>
      </c>
    </row>
    <row r="147" spans="1:3" x14ac:dyDescent="0.25">
      <c r="A147" s="31" t="s">
        <v>51</v>
      </c>
      <c r="B147" s="31"/>
      <c r="C147" s="14">
        <v>17587.12</v>
      </c>
    </row>
    <row r="148" spans="1:3" ht="15.75" customHeight="1" x14ac:dyDescent="0.25">
      <c r="A148" s="33" t="s">
        <v>37</v>
      </c>
      <c r="B148" s="33"/>
      <c r="C148" s="16">
        <f>C19+C31+C64+C116+C122+C146</f>
        <v>1104740.83</v>
      </c>
    </row>
    <row r="149" spans="1:3" x14ac:dyDescent="0.25">
      <c r="A149" s="33" t="s">
        <v>38</v>
      </c>
      <c r="B149" s="33"/>
      <c r="C149" s="16">
        <f>C16-C148</f>
        <v>13307.939999999944</v>
      </c>
    </row>
    <row r="150" spans="1:3" x14ac:dyDescent="0.25">
      <c r="A150" s="33" t="s">
        <v>129</v>
      </c>
      <c r="B150" s="33"/>
      <c r="C150" s="16">
        <f>B2+C16-B16+B8</f>
        <v>-340682.20999999985</v>
      </c>
    </row>
    <row r="153" spans="1:3" x14ac:dyDescent="0.25">
      <c r="A153" s="22" t="s">
        <v>60</v>
      </c>
      <c r="B153" s="9" t="s">
        <v>74</v>
      </c>
    </row>
    <row r="154" spans="1:3" x14ac:dyDescent="0.25">
      <c r="A154" s="22"/>
    </row>
    <row r="155" spans="1:3" x14ac:dyDescent="0.25">
      <c r="A155" s="22" t="s">
        <v>75</v>
      </c>
      <c r="B155" s="9" t="s">
        <v>61</v>
      </c>
    </row>
  </sheetData>
  <mergeCells count="91">
    <mergeCell ref="A65:B65"/>
    <mergeCell ref="A66:B66"/>
    <mergeCell ref="A45:B45"/>
    <mergeCell ref="A46:B46"/>
    <mergeCell ref="A47:B47"/>
    <mergeCell ref="A21:B21"/>
    <mergeCell ref="A23:B23"/>
    <mergeCell ref="A30:B30"/>
    <mergeCell ref="A28:B28"/>
    <mergeCell ref="A31:B31"/>
    <mergeCell ref="A1:C1"/>
    <mergeCell ref="A18:B18"/>
    <mergeCell ref="A19:B19"/>
    <mergeCell ref="A20:B20"/>
    <mergeCell ref="A17:C17"/>
    <mergeCell ref="A22:B22"/>
    <mergeCell ref="A29:B29"/>
    <mergeCell ref="A32:B32"/>
    <mergeCell ref="A34:B34"/>
    <mergeCell ref="A33:B33"/>
    <mergeCell ref="A24:B24"/>
    <mergeCell ref="A25:B25"/>
    <mergeCell ref="A26:B26"/>
    <mergeCell ref="A27:B27"/>
    <mergeCell ref="A150:B150"/>
    <mergeCell ref="A149:B149"/>
    <mergeCell ref="A147:B147"/>
    <mergeCell ref="A146:B146"/>
    <mergeCell ref="A148:B148"/>
    <mergeCell ref="A140:B140"/>
    <mergeCell ref="A54:B54"/>
    <mergeCell ref="A55:B55"/>
    <mergeCell ref="A57:B57"/>
    <mergeCell ref="A56:B56"/>
    <mergeCell ref="A61:B61"/>
    <mergeCell ref="A103:B103"/>
    <mergeCell ref="A111:B111"/>
    <mergeCell ref="A102:B102"/>
    <mergeCell ref="A104:B104"/>
    <mergeCell ref="A109:B109"/>
    <mergeCell ref="A110:B110"/>
    <mergeCell ref="A117:B117"/>
    <mergeCell ref="A115:B115"/>
    <mergeCell ref="A116:B116"/>
    <mergeCell ref="A62:B62"/>
    <mergeCell ref="A67:B67"/>
    <mergeCell ref="A114:B114"/>
    <mergeCell ref="A106:B106"/>
    <mergeCell ref="A121:B121"/>
    <mergeCell ref="A123:B123"/>
    <mergeCell ref="A126:B126"/>
    <mergeCell ref="A127:B127"/>
    <mergeCell ref="A48:B48"/>
    <mergeCell ref="A131:B131"/>
    <mergeCell ref="A122:B122"/>
    <mergeCell ref="A124:B124"/>
    <mergeCell ref="A125:B125"/>
    <mergeCell ref="A130:B130"/>
    <mergeCell ref="A52:B52"/>
    <mergeCell ref="A53:B53"/>
    <mergeCell ref="A49:B49"/>
    <mergeCell ref="A113:B113"/>
    <mergeCell ref="A64:B64"/>
    <mergeCell ref="A60:B60"/>
    <mergeCell ref="A59:B59"/>
    <mergeCell ref="A51:B51"/>
    <mergeCell ref="A50:B50"/>
    <mergeCell ref="A105:B105"/>
    <mergeCell ref="A63:B63"/>
    <mergeCell ref="A58:B58"/>
    <mergeCell ref="A145:B145"/>
    <mergeCell ref="A144:B144"/>
    <mergeCell ref="A143:B143"/>
    <mergeCell ref="A138:B138"/>
    <mergeCell ref="A136:B136"/>
    <mergeCell ref="A135:B135"/>
    <mergeCell ref="A134:B134"/>
    <mergeCell ref="A129:B129"/>
    <mergeCell ref="A142:B142"/>
    <mergeCell ref="A141:B141"/>
    <mergeCell ref="A118:B118"/>
    <mergeCell ref="A119:B119"/>
    <mergeCell ref="A112:B112"/>
    <mergeCell ref="A128:B128"/>
    <mergeCell ref="A133:B133"/>
    <mergeCell ref="A139:B139"/>
    <mergeCell ref="A120:B120"/>
    <mergeCell ref="A132:B132"/>
    <mergeCell ref="A137:B137"/>
    <mergeCell ref="A107:B107"/>
    <mergeCell ref="A108:B108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2023-03-31T12:29:02Z</dcterms:modified>
</cp:coreProperties>
</file>